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2" i="1"/>
  <c r="V2" i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U2" i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Q2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2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2" i="1"/>
  <c r="O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2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3" i="1"/>
  <c r="L2" i="1"/>
</calcChain>
</file>

<file path=xl/sharedStrings.xml><?xml version="1.0" encoding="utf-8"?>
<sst xmlns="http://schemas.openxmlformats.org/spreadsheetml/2006/main" count="444" uniqueCount="238">
  <si>
    <t>No</t>
  </si>
  <si>
    <t>Airline</t>
  </si>
  <si>
    <t>Country</t>
  </si>
  <si>
    <t>Food &amp; Beverages</t>
  </si>
  <si>
    <t>Inflight Entertainment</t>
  </si>
  <si>
    <t>Seat Comfort</t>
  </si>
  <si>
    <t>Staff Service</t>
  </si>
  <si>
    <t>Value for Money</t>
  </si>
  <si>
    <t>Rating</t>
  </si>
  <si>
    <t>Air Canada</t>
  </si>
  <si>
    <t>Canada</t>
  </si>
  <si>
    <t>Air France</t>
  </si>
  <si>
    <t>France</t>
  </si>
  <si>
    <t>British Airways</t>
  </si>
  <si>
    <t>United Kingdom</t>
  </si>
  <si>
    <t>Emirates</t>
  </si>
  <si>
    <t>United Arab Emirates</t>
  </si>
  <si>
    <t>China Southern Airlines</t>
  </si>
  <si>
    <t>China</t>
  </si>
  <si>
    <t>Finnair</t>
  </si>
  <si>
    <t>Finland</t>
  </si>
  <si>
    <t>KLM</t>
  </si>
  <si>
    <t>Netherlands</t>
  </si>
  <si>
    <t>Qantas</t>
  </si>
  <si>
    <t>Australia</t>
  </si>
  <si>
    <t>Lufthansa</t>
  </si>
  <si>
    <t>Germany</t>
  </si>
  <si>
    <t>Turkish Airlines</t>
  </si>
  <si>
    <t>Turkey</t>
  </si>
  <si>
    <t>Virgin Atlantic</t>
  </si>
  <si>
    <t>Cathay Pasific</t>
  </si>
  <si>
    <t>Qatar Airways</t>
  </si>
  <si>
    <t>Qatar</t>
  </si>
  <si>
    <t>Etihad Airways</t>
  </si>
  <si>
    <t>Singapore Airlines</t>
  </si>
  <si>
    <t>Singapore</t>
  </si>
  <si>
    <t>Malaysian Airlines</t>
  </si>
  <si>
    <t>Delta Airlines</t>
  </si>
  <si>
    <t>United States of America</t>
  </si>
  <si>
    <t>Easy Jet</t>
  </si>
  <si>
    <t>American Airlines</t>
  </si>
  <si>
    <t>Jetstar</t>
  </si>
  <si>
    <t>Thomas cook Airlines</t>
  </si>
  <si>
    <t>Belgium</t>
  </si>
  <si>
    <t>Thai Airways</t>
  </si>
  <si>
    <t>Thailand</t>
  </si>
  <si>
    <t>United Airlines</t>
  </si>
  <si>
    <t>Garuda Indonesia</t>
  </si>
  <si>
    <t>Indonesia</t>
  </si>
  <si>
    <t>Air Berlin</t>
  </si>
  <si>
    <t>Air Asia</t>
  </si>
  <si>
    <t>Us Airways</t>
  </si>
  <si>
    <t>Ryan Air</t>
  </si>
  <si>
    <t>Ireland</t>
  </si>
  <si>
    <t>Oman Air</t>
  </si>
  <si>
    <t>Oman</t>
  </si>
  <si>
    <t>Jet2.com</t>
  </si>
  <si>
    <t>Flydubai</t>
  </si>
  <si>
    <t>Spirit Airlines</t>
  </si>
  <si>
    <t>Jetblue Airways</t>
  </si>
  <si>
    <t>Lion Air</t>
  </si>
  <si>
    <t>Jet Airways</t>
  </si>
  <si>
    <t>India</t>
  </si>
  <si>
    <t>Iberia</t>
  </si>
  <si>
    <t>Spain</t>
  </si>
  <si>
    <t>Air Europa</t>
  </si>
  <si>
    <t>Wizz Air</t>
  </si>
  <si>
    <t>Hungary</t>
  </si>
  <si>
    <t>Norwegian Airways</t>
  </si>
  <si>
    <t>Norway</t>
  </si>
  <si>
    <t>SAS Scandinavian</t>
  </si>
  <si>
    <t>Scandinavian Countries</t>
  </si>
  <si>
    <t>Austrian Airlines</t>
  </si>
  <si>
    <t>Austria</t>
  </si>
  <si>
    <t>ANA All Nippon Airlines</t>
  </si>
  <si>
    <t>Japan</t>
  </si>
  <si>
    <t>Air New Zealand</t>
  </si>
  <si>
    <t>New Zealand</t>
  </si>
  <si>
    <t>Air Malta</t>
  </si>
  <si>
    <t>Malta</t>
  </si>
  <si>
    <t>Air India</t>
  </si>
  <si>
    <t>Air Serbia</t>
  </si>
  <si>
    <t>Serbia</t>
  </si>
  <si>
    <t>Bangkok Airways</t>
  </si>
  <si>
    <t>Brussels Airlines</t>
  </si>
  <si>
    <t>Air China</t>
  </si>
  <si>
    <t>China Airlines</t>
  </si>
  <si>
    <t>Croatia Airlines</t>
  </si>
  <si>
    <t>Croatia</t>
  </si>
  <si>
    <t>Czech Airlines</t>
  </si>
  <si>
    <t>Czech Republic</t>
  </si>
  <si>
    <t>Copa Airlines</t>
  </si>
  <si>
    <t>Panama</t>
  </si>
  <si>
    <t>China Eastern Airlines</t>
  </si>
  <si>
    <t>Dragon Airlines</t>
  </si>
  <si>
    <t>Hong Kong</t>
  </si>
  <si>
    <t>Egyptair</t>
  </si>
  <si>
    <t>Egypt</t>
  </si>
  <si>
    <t>El Al Israel</t>
  </si>
  <si>
    <t>Israel</t>
  </si>
  <si>
    <t>Eva Air</t>
  </si>
  <si>
    <t>Taiwan</t>
  </si>
  <si>
    <t>Ethiopian Airlines</t>
  </si>
  <si>
    <t>Ethiopia</t>
  </si>
  <si>
    <t>Eastern Airlines</t>
  </si>
  <si>
    <t>Fiji Airways</t>
  </si>
  <si>
    <t>Fiji Island</t>
  </si>
  <si>
    <t>Frontier Airlines</t>
  </si>
  <si>
    <t>German Wings</t>
  </si>
  <si>
    <t>Gulf Air</t>
  </si>
  <si>
    <t>Bahrain</t>
  </si>
  <si>
    <t>Hainan Airlines</t>
  </si>
  <si>
    <t>Hawaiian Airlines</t>
  </si>
  <si>
    <t>Hongkong Airlines</t>
  </si>
  <si>
    <t>Iceland Airlines</t>
  </si>
  <si>
    <t>Iceland</t>
  </si>
  <si>
    <t>IndiGo</t>
  </si>
  <si>
    <t>Japan Airlines</t>
  </si>
  <si>
    <t>Kenya Airways</t>
  </si>
  <si>
    <t>Kenya</t>
  </si>
  <si>
    <t>Kuwait Airways</t>
  </si>
  <si>
    <t>Kuwait</t>
  </si>
  <si>
    <t>Korean Air</t>
  </si>
  <si>
    <t>Republic of Korea</t>
  </si>
  <si>
    <t>LAN Airlines</t>
  </si>
  <si>
    <t>Chile</t>
  </si>
  <si>
    <t>LOT Polish Airlines</t>
  </si>
  <si>
    <t>Poland</t>
  </si>
  <si>
    <t>Lao Airlines</t>
  </si>
  <si>
    <t>Lao PDR</t>
  </si>
  <si>
    <t>Meridiana</t>
  </si>
  <si>
    <t>Italy</t>
  </si>
  <si>
    <t>Monarch Airlines</t>
  </si>
  <si>
    <t>Onur Air</t>
  </si>
  <si>
    <t>Pakistan</t>
  </si>
  <si>
    <t>Pegasus Airlines</t>
  </si>
  <si>
    <t>Philippine Airlines</t>
  </si>
  <si>
    <t>Philippines</t>
  </si>
  <si>
    <t>Porter Airlines</t>
  </si>
  <si>
    <t>Royal Air Maroc</t>
  </si>
  <si>
    <t>Morocco</t>
  </si>
  <si>
    <t>Royal Brunei Airlines</t>
  </si>
  <si>
    <t>Brunei Darussalam</t>
  </si>
  <si>
    <t>Royal Jordanian Airlines</t>
  </si>
  <si>
    <t>Jordan</t>
  </si>
  <si>
    <t>Ukraine</t>
  </si>
  <si>
    <t>Vietnam Airlines</t>
  </si>
  <si>
    <t>Vietnam</t>
  </si>
  <si>
    <t>Virgin America</t>
  </si>
  <si>
    <t>Virgin Australia</t>
  </si>
  <si>
    <t>Vueling Airlines</t>
  </si>
  <si>
    <t>West Jet Airlines</t>
  </si>
  <si>
    <t>Malaysia</t>
  </si>
  <si>
    <t>Aegean Airways</t>
  </si>
  <si>
    <t>Greece</t>
  </si>
  <si>
    <t>Aer Lingus</t>
  </si>
  <si>
    <t>Aeroflot Russian Airlines</t>
  </si>
  <si>
    <t>Russian Federation</t>
  </si>
  <si>
    <t>Aerolinas Argentina</t>
  </si>
  <si>
    <t>Argentina</t>
  </si>
  <si>
    <t>Aero Mexico</t>
  </si>
  <si>
    <t>Mexico</t>
  </si>
  <si>
    <t>Air Astana</t>
  </si>
  <si>
    <t>Kazakhstan</t>
  </si>
  <si>
    <t>Air Canada Rogue</t>
  </si>
  <si>
    <t>Air Mauritius</t>
  </si>
  <si>
    <t>Mauritius</t>
  </si>
  <si>
    <t>Air Tahiti Nui</t>
  </si>
  <si>
    <t>Air Transat</t>
  </si>
  <si>
    <t>Air Baltic</t>
  </si>
  <si>
    <t>Latvia</t>
  </si>
  <si>
    <t>Alaska Airlines</t>
  </si>
  <si>
    <t>Alitalia</t>
  </si>
  <si>
    <t>Allegiant Airlines</t>
  </si>
  <si>
    <t>Asiana Airlines</t>
  </si>
  <si>
    <t>Avianca</t>
  </si>
  <si>
    <t>Colombia</t>
  </si>
  <si>
    <t>British Midland Airways</t>
  </si>
  <si>
    <t>Bulgaria Airlines</t>
  </si>
  <si>
    <t>Bulgaria</t>
  </si>
  <si>
    <t>CanJet Airlines</t>
  </si>
  <si>
    <t>Cebu Pacific</t>
  </si>
  <si>
    <t>Condor Airlines</t>
  </si>
  <si>
    <t>Cubana Airlines</t>
  </si>
  <si>
    <t>Cuba</t>
  </si>
  <si>
    <t>Saudi Arabian Airlines</t>
  </si>
  <si>
    <t>Saudi Arabia</t>
  </si>
  <si>
    <t>Scoot</t>
  </si>
  <si>
    <t>Silk Air</t>
  </si>
  <si>
    <t>South African Airways</t>
  </si>
  <si>
    <t>South Africa</t>
  </si>
  <si>
    <t>Southwest Airlines</t>
  </si>
  <si>
    <t>Srilankan Airlines</t>
  </si>
  <si>
    <t>Srilanka</t>
  </si>
  <si>
    <t>Sunwing Airlines</t>
  </si>
  <si>
    <t>Switzerland</t>
  </si>
  <si>
    <t>TACA Airlines</t>
  </si>
  <si>
    <t>El Salvador</t>
  </si>
  <si>
    <t>TAM Airlines</t>
  </si>
  <si>
    <t>Brazil</t>
  </si>
  <si>
    <t>TAP Portugal</t>
  </si>
  <si>
    <t>Portugal</t>
  </si>
  <si>
    <t>Thomsom Airways</t>
  </si>
  <si>
    <t>Tiger Air</t>
  </si>
  <si>
    <t>Transavia</t>
  </si>
  <si>
    <t>DummyCategory</t>
  </si>
  <si>
    <t>Ukraine International Airlines</t>
  </si>
  <si>
    <t>Swiss International Airlines</t>
  </si>
  <si>
    <t>Pakistan International Airlines</t>
  </si>
  <si>
    <t>Reviews</t>
  </si>
  <si>
    <t>R2 B0 probit</t>
  </si>
  <si>
    <t>R2 probit</t>
  </si>
  <si>
    <t>R2 B0 OLS</t>
  </si>
  <si>
    <t>LPM</t>
  </si>
  <si>
    <t>R2 probit marginal effect</t>
  </si>
  <si>
    <t>R2 LPM</t>
  </si>
  <si>
    <t>R2 LPM w/o cons</t>
  </si>
  <si>
    <t>Marginal Effect probit</t>
  </si>
  <si>
    <t>Orderprobit 0-5</t>
  </si>
  <si>
    <t>order probit 2-8</t>
  </si>
  <si>
    <t>Variable</t>
  </si>
  <si>
    <t>Food and Beverages</t>
  </si>
  <si>
    <t>Marginal Effect Coefficient Outcome</t>
  </si>
  <si>
    <t>Coefficient</t>
  </si>
  <si>
    <t>P-Value</t>
  </si>
  <si>
    <t>Std Error</t>
  </si>
  <si>
    <t>Outcome (0)</t>
  </si>
  <si>
    <t>Outcome (1)</t>
  </si>
  <si>
    <t>Order probit 0-4</t>
  </si>
  <si>
    <t>Order Probit 0-2</t>
  </si>
  <si>
    <t>v</t>
  </si>
  <si>
    <t>x</t>
  </si>
  <si>
    <t>v=74</t>
  </si>
  <si>
    <t>x=54</t>
  </si>
  <si>
    <t>0-2 &amp; rating</t>
  </si>
  <si>
    <t>Low rating</t>
  </si>
  <si>
    <t>Medium Rating</t>
  </si>
  <si>
    <t>High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</si>
</sst>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opLeftCell="N1" workbookViewId="0">
      <selection activeCell="Z1" sqref="Z1"/>
    </sheetView>
  </sheetViews>
  <sheetFormatPr defaultRowHeight="15" x14ac:dyDescent="0.25"/>
  <cols>
    <col min="1" max="1" width="5.28515625" customWidth="1"/>
    <col min="2" max="2" width="28" customWidth="1"/>
    <col min="3" max="3" width="22.85546875" customWidth="1"/>
    <col min="4" max="4" width="15.85546875" customWidth="1"/>
    <col min="5" max="5" width="18.140625" customWidth="1"/>
    <col min="6" max="6" width="25" customWidth="1"/>
    <col min="7" max="7" width="15.28515625" customWidth="1"/>
    <col min="8" max="8" width="14.85546875" customWidth="1"/>
    <col min="9" max="9" width="16" customWidth="1"/>
    <col min="11" max="11" width="10.42578125" customWidth="1"/>
    <col min="12" max="12" width="11.5703125" bestFit="1" customWidth="1"/>
    <col min="13" max="13" width="9" bestFit="1" customWidth="1"/>
    <col min="14" max="14" width="9.42578125" bestFit="1" customWidth="1"/>
    <col min="15" max="15" width="20.42578125" bestFit="1" customWidth="1"/>
    <col min="17" max="17" width="23.28515625" bestFit="1" customWidth="1"/>
    <col min="19" max="19" width="15.85546875" bestFit="1" customWidth="1"/>
    <col min="20" max="20" width="14.85546875" bestFit="1" customWidth="1"/>
    <col min="21" max="21" width="15" bestFit="1" customWidth="1"/>
    <col min="22" max="23" width="15.28515625" bestFit="1" customWidth="1"/>
    <col min="25" max="25" width="11.14062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205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209</v>
      </c>
      <c r="L1" t="s">
        <v>210</v>
      </c>
      <c r="M1" t="s">
        <v>211</v>
      </c>
      <c r="N1" t="s">
        <v>212</v>
      </c>
      <c r="O1" t="s">
        <v>217</v>
      </c>
      <c r="P1" t="s">
        <v>213</v>
      </c>
      <c r="Q1" t="s">
        <v>214</v>
      </c>
      <c r="R1" t="s">
        <v>215</v>
      </c>
      <c r="S1" t="s">
        <v>216</v>
      </c>
      <c r="T1" t="s">
        <v>218</v>
      </c>
      <c r="U1" t="s">
        <v>219</v>
      </c>
      <c r="V1" t="s">
        <v>228</v>
      </c>
      <c r="W1" t="s">
        <v>229</v>
      </c>
      <c r="X1" t="s">
        <v>8</v>
      </c>
      <c r="Y1" t="s">
        <v>234</v>
      </c>
    </row>
    <row r="2" spans="1:25" x14ac:dyDescent="0.25">
      <c r="A2">
        <v>1</v>
      </c>
      <c r="B2" t="s">
        <v>153</v>
      </c>
      <c r="C2" t="s">
        <v>154</v>
      </c>
      <c r="D2">
        <v>0</v>
      </c>
      <c r="E2">
        <v>4</v>
      </c>
      <c r="F2">
        <v>2</v>
      </c>
      <c r="G2">
        <v>4</v>
      </c>
      <c r="H2">
        <v>4</v>
      </c>
      <c r="I2">
        <v>4</v>
      </c>
      <c r="J2">
        <v>8</v>
      </c>
      <c r="K2">
        <v>342</v>
      </c>
      <c r="L2">
        <f>-5.921+0.453*E2+0.49*G2+0.00923*H2-0.00008*K2</f>
        <v>-2.13944</v>
      </c>
      <c r="M2">
        <f>0.453*E2+0.49*G2+0.0923*H2-0.000008*K2</f>
        <v>4.1384640000000008</v>
      </c>
      <c r="N2">
        <f>0.6166+0.5929*E2+0.6002*G2+0.4636*H2-0.0002*K2</f>
        <v>7.1749999999999998</v>
      </c>
      <c r="O2">
        <f>0.1245*E2+0.1346*G2+0.25*H2-0.0002*K2</f>
        <v>1.968</v>
      </c>
      <c r="P2">
        <f>0.112*E2+0.138*G2+0.306*H2-0.00000034*K2</f>
        <v>2.2238837200000003</v>
      </c>
      <c r="Q2">
        <f>0.0055*E2+0.1257*F2-0.0765*G2+0.1753*H2+0.402*I2-0.0001*K2</f>
        <v>2.2424000000000004</v>
      </c>
      <c r="R2">
        <f>-1.459-0.005*E2+0.0947*F2-0.041*G2+0.2572*H2+0.327*I2-0.00004*K2</f>
        <v>0.86951999999999996</v>
      </c>
      <c r="S2">
        <f>-0.005*E2+0.0947*F2-0.041*G2+0.2572*H2+0.327*I2-0.00004*K2</f>
        <v>2.3285200000000001</v>
      </c>
      <c r="T2">
        <f>0.686*E2+0.7901*G2+0.715*H2-0.0002*K2</f>
        <v>8.6959999999999997</v>
      </c>
      <c r="U2">
        <f>0.69*E2+0.751*G2+0.663*H2-0.0002*K2</f>
        <v>8.3475999999999999</v>
      </c>
      <c r="V2">
        <f>0.741*E2+0.888*G2+0.429*H2-0.0005*K2</f>
        <v>8.0609999999999999</v>
      </c>
      <c r="W2">
        <f>0.566*E2+0.96*G2+0.474*H2-0.0002*K2</f>
        <v>7.9315999999999995</v>
      </c>
      <c r="X2">
        <v>8</v>
      </c>
      <c r="Y2" t="s">
        <v>230</v>
      </c>
    </row>
    <row r="3" spans="1:25" x14ac:dyDescent="0.25">
      <c r="A3">
        <v>2</v>
      </c>
      <c r="B3" t="s">
        <v>155</v>
      </c>
      <c r="C3" t="s">
        <v>53</v>
      </c>
      <c r="D3">
        <v>1</v>
      </c>
      <c r="E3">
        <v>3</v>
      </c>
      <c r="F3">
        <v>2</v>
      </c>
      <c r="G3">
        <v>4</v>
      </c>
      <c r="H3">
        <v>4</v>
      </c>
      <c r="I3">
        <v>4</v>
      </c>
      <c r="J3">
        <v>6</v>
      </c>
      <c r="K3">
        <v>731</v>
      </c>
      <c r="L3">
        <f>-5.921+0.453*E3+0.49*G3+0.00923*H3-0.00008*K3</f>
        <v>-2.6235600000000003</v>
      </c>
      <c r="M3">
        <f t="shared" ref="M3:M66" si="0">0.453*E3+0.49*G3+0.0923*H3-0.000008*K3</f>
        <v>3.6823520000000003</v>
      </c>
      <c r="N3">
        <f t="shared" ref="N3:N66" si="1">0.6166+0.5929*E3+0.6002*G3+0.4636*H3-0.0002*K3</f>
        <v>6.5042999999999989</v>
      </c>
      <c r="O3">
        <f t="shared" ref="O3:O66" si="2">0.1245*E3+0.1346*G3+0.25*H3-0.0002*K3</f>
        <v>1.7656999999999998</v>
      </c>
      <c r="P3">
        <f t="shared" ref="P3:P66" si="3">0.112*E3+0.138*G3+0.306*H3-0.00000034*K3</f>
        <v>2.1117514600000002</v>
      </c>
      <c r="Q3">
        <f t="shared" ref="Q3:Q66" si="4">0.0055*E3+0.1257*F3-0.0765*G3+0.1753*H3+0.402*I3-0.0001*K3</f>
        <v>2.198</v>
      </c>
      <c r="R3">
        <f t="shared" ref="R3:R66" si="5">-1.459-0.005*E3+0.0947*F3-0.041*G3+0.2572*H3+0.327*I3-0.00004*K3</f>
        <v>0.85896000000000006</v>
      </c>
      <c r="S3">
        <f t="shared" ref="S3:S66" si="6">-0.005*E3+0.0947*F3-0.041*G3+0.2572*H3+0.327*I3-0.00004*K3</f>
        <v>2.3179599999999998</v>
      </c>
      <c r="T3">
        <f t="shared" ref="T3:T66" si="7">0.686*E3+0.7901*G3+0.715*H3-0.0002*K3</f>
        <v>7.9321999999999999</v>
      </c>
      <c r="U3">
        <f t="shared" ref="U3:U66" si="8">0.69*E3+0.751*G3+0.663*H3-0.0002*K3</f>
        <v>7.5797999999999996</v>
      </c>
      <c r="V3">
        <f t="shared" ref="V3:V66" si="9">0.741*E3+0.888*G3+0.429*H3-0.0005*K3</f>
        <v>7.1255000000000006</v>
      </c>
      <c r="W3">
        <f t="shared" ref="W3:W66" si="10">0.566*E3+0.96*G3+0.474*H3-0.0002*K3</f>
        <v>7.2877999999999998</v>
      </c>
      <c r="X3">
        <v>6</v>
      </c>
      <c r="Y3" t="s">
        <v>230</v>
      </c>
    </row>
    <row r="4" spans="1:25" x14ac:dyDescent="0.25">
      <c r="A4">
        <v>3</v>
      </c>
      <c r="B4" t="s">
        <v>160</v>
      </c>
      <c r="C4" t="s">
        <v>161</v>
      </c>
      <c r="D4">
        <v>1</v>
      </c>
      <c r="E4">
        <v>3</v>
      </c>
      <c r="F4">
        <v>2</v>
      </c>
      <c r="G4">
        <v>3</v>
      </c>
      <c r="H4">
        <v>3</v>
      </c>
      <c r="I4">
        <v>3</v>
      </c>
      <c r="J4">
        <v>5</v>
      </c>
      <c r="K4">
        <v>206</v>
      </c>
      <c r="L4">
        <f t="shared" ref="L4:L67" si="11">-5.921+0.453*E4+0.49*G4+0.00923*H4-0.00008*K4</f>
        <v>-3.0807900000000004</v>
      </c>
      <c r="M4">
        <f t="shared" si="0"/>
        <v>3.1042519999999998</v>
      </c>
      <c r="N4">
        <f t="shared" si="1"/>
        <v>5.5455000000000005</v>
      </c>
      <c r="O4">
        <f t="shared" si="2"/>
        <v>1.4861</v>
      </c>
      <c r="P4">
        <f t="shared" si="3"/>
        <v>1.6679299599999999</v>
      </c>
      <c r="Q4">
        <f t="shared" si="4"/>
        <v>1.7497</v>
      </c>
      <c r="R4">
        <f t="shared" si="5"/>
        <v>0.33676000000000006</v>
      </c>
      <c r="S4">
        <f t="shared" si="6"/>
        <v>1.79576</v>
      </c>
      <c r="T4">
        <f t="shared" si="7"/>
        <v>6.5320999999999998</v>
      </c>
      <c r="U4">
        <f t="shared" si="8"/>
        <v>6.2708000000000004</v>
      </c>
      <c r="V4">
        <f t="shared" si="9"/>
        <v>6.0710000000000006</v>
      </c>
      <c r="W4">
        <f t="shared" si="10"/>
        <v>5.9587999999999992</v>
      </c>
      <c r="X4">
        <v>5</v>
      </c>
      <c r="Y4" t="s">
        <v>231</v>
      </c>
    </row>
    <row r="5" spans="1:25" x14ac:dyDescent="0.25">
      <c r="A5">
        <v>4</v>
      </c>
      <c r="B5" t="s">
        <v>156</v>
      </c>
      <c r="C5" t="s">
        <v>157</v>
      </c>
      <c r="D5">
        <v>1</v>
      </c>
      <c r="E5">
        <v>3</v>
      </c>
      <c r="F5">
        <v>3</v>
      </c>
      <c r="G5">
        <v>4</v>
      </c>
      <c r="H5">
        <v>4</v>
      </c>
      <c r="I5">
        <v>4</v>
      </c>
      <c r="J5">
        <v>6</v>
      </c>
      <c r="K5">
        <v>404</v>
      </c>
      <c r="L5">
        <f t="shared" si="11"/>
        <v>-2.5974000000000004</v>
      </c>
      <c r="M5">
        <f t="shared" si="0"/>
        <v>3.684968</v>
      </c>
      <c r="N5">
        <f t="shared" si="1"/>
        <v>6.5696999999999992</v>
      </c>
      <c r="O5">
        <f t="shared" si="2"/>
        <v>1.8310999999999999</v>
      </c>
      <c r="P5">
        <f t="shared" si="3"/>
        <v>2.11186264</v>
      </c>
      <c r="Q5">
        <f t="shared" si="4"/>
        <v>2.3564000000000003</v>
      </c>
      <c r="R5">
        <f t="shared" si="5"/>
        <v>0.96674000000000015</v>
      </c>
      <c r="S5">
        <f t="shared" si="6"/>
        <v>2.4257399999999998</v>
      </c>
      <c r="T5">
        <f t="shared" si="7"/>
        <v>7.9976000000000003</v>
      </c>
      <c r="U5">
        <f t="shared" si="8"/>
        <v>7.6452</v>
      </c>
      <c r="V5">
        <f t="shared" si="9"/>
        <v>7.2890000000000006</v>
      </c>
      <c r="W5">
        <f t="shared" si="10"/>
        <v>7.3532000000000002</v>
      </c>
      <c r="X5">
        <v>6</v>
      </c>
      <c r="Y5" t="s">
        <v>230</v>
      </c>
    </row>
    <row r="6" spans="1:25" x14ac:dyDescent="0.25">
      <c r="A6">
        <v>5</v>
      </c>
      <c r="B6" t="s">
        <v>158</v>
      </c>
      <c r="C6" t="s">
        <v>159</v>
      </c>
      <c r="D6">
        <v>1</v>
      </c>
      <c r="E6">
        <v>3</v>
      </c>
      <c r="F6">
        <v>2</v>
      </c>
      <c r="G6">
        <v>3</v>
      </c>
      <c r="H6">
        <v>3</v>
      </c>
      <c r="I6">
        <v>3</v>
      </c>
      <c r="J6">
        <v>4</v>
      </c>
      <c r="K6">
        <v>344</v>
      </c>
      <c r="L6">
        <f t="shared" si="11"/>
        <v>-3.0918300000000003</v>
      </c>
      <c r="M6">
        <f t="shared" si="0"/>
        <v>3.1031479999999996</v>
      </c>
      <c r="N6">
        <f t="shared" si="1"/>
        <v>5.5179</v>
      </c>
      <c r="O6">
        <f t="shared" si="2"/>
        <v>1.4584999999999999</v>
      </c>
      <c r="P6">
        <f t="shared" si="3"/>
        <v>1.66788304</v>
      </c>
      <c r="Q6">
        <f t="shared" si="4"/>
        <v>1.7359</v>
      </c>
      <c r="R6">
        <f t="shared" si="5"/>
        <v>0.33124000000000009</v>
      </c>
      <c r="S6">
        <f t="shared" si="6"/>
        <v>1.7902400000000001</v>
      </c>
      <c r="T6">
        <f t="shared" si="7"/>
        <v>6.5044999999999993</v>
      </c>
      <c r="U6">
        <f t="shared" si="8"/>
        <v>6.2431999999999999</v>
      </c>
      <c r="V6">
        <f t="shared" si="9"/>
        <v>6.0020000000000007</v>
      </c>
      <c r="W6">
        <f t="shared" si="10"/>
        <v>5.9311999999999987</v>
      </c>
      <c r="X6">
        <v>4</v>
      </c>
      <c r="Y6" t="s">
        <v>231</v>
      </c>
    </row>
    <row r="7" spans="1:25" x14ac:dyDescent="0.25">
      <c r="A7">
        <v>6</v>
      </c>
      <c r="B7" t="s">
        <v>50</v>
      </c>
      <c r="C7" t="s">
        <v>152</v>
      </c>
      <c r="D7">
        <v>0</v>
      </c>
      <c r="E7">
        <v>2</v>
      </c>
      <c r="F7">
        <v>1</v>
      </c>
      <c r="G7">
        <v>3</v>
      </c>
      <c r="H7">
        <v>4</v>
      </c>
      <c r="I7">
        <v>4</v>
      </c>
      <c r="J7">
        <v>6</v>
      </c>
      <c r="K7">
        <v>715</v>
      </c>
      <c r="L7">
        <f t="shared" si="11"/>
        <v>-3.5652800000000009</v>
      </c>
      <c r="M7">
        <f t="shared" si="0"/>
        <v>2.7394799999999995</v>
      </c>
      <c r="N7">
        <f t="shared" si="1"/>
        <v>5.3144</v>
      </c>
      <c r="O7">
        <f t="shared" si="2"/>
        <v>1.5098</v>
      </c>
      <c r="P7">
        <f t="shared" si="3"/>
        <v>1.8617569</v>
      </c>
      <c r="Q7">
        <f t="shared" si="4"/>
        <v>2.1449000000000003</v>
      </c>
      <c r="R7">
        <f t="shared" si="5"/>
        <v>0.81089999999999995</v>
      </c>
      <c r="S7">
        <f t="shared" si="6"/>
        <v>2.2698999999999998</v>
      </c>
      <c r="T7">
        <f t="shared" si="7"/>
        <v>6.4592999999999998</v>
      </c>
      <c r="U7">
        <f t="shared" si="8"/>
        <v>6.1420000000000003</v>
      </c>
      <c r="V7">
        <f t="shared" si="9"/>
        <v>5.5045000000000002</v>
      </c>
      <c r="W7">
        <f t="shared" si="10"/>
        <v>5.7649999999999997</v>
      </c>
      <c r="X7">
        <v>6</v>
      </c>
      <c r="Y7" t="s">
        <v>231</v>
      </c>
    </row>
    <row r="8" spans="1:25" x14ac:dyDescent="0.25">
      <c r="A8">
        <v>7</v>
      </c>
      <c r="B8" t="s">
        <v>162</v>
      </c>
      <c r="C8" t="s">
        <v>163</v>
      </c>
      <c r="D8">
        <v>1</v>
      </c>
      <c r="E8">
        <v>4</v>
      </c>
      <c r="F8">
        <v>3</v>
      </c>
      <c r="G8">
        <v>4</v>
      </c>
      <c r="H8">
        <v>4</v>
      </c>
      <c r="I8">
        <v>4</v>
      </c>
      <c r="J8">
        <v>8</v>
      </c>
      <c r="K8">
        <v>182</v>
      </c>
      <c r="L8">
        <f t="shared" si="11"/>
        <v>-2.1266400000000001</v>
      </c>
      <c r="M8">
        <f t="shared" si="0"/>
        <v>4.1397440000000003</v>
      </c>
      <c r="N8">
        <f t="shared" si="1"/>
        <v>7.206999999999999</v>
      </c>
      <c r="O8">
        <f t="shared" si="2"/>
        <v>2</v>
      </c>
      <c r="P8">
        <f t="shared" si="3"/>
        <v>2.2239381200000001</v>
      </c>
      <c r="Q8">
        <f t="shared" si="4"/>
        <v>2.3841000000000001</v>
      </c>
      <c r="R8">
        <f t="shared" si="5"/>
        <v>0.97062000000000004</v>
      </c>
      <c r="S8">
        <f t="shared" si="6"/>
        <v>2.4296199999999999</v>
      </c>
      <c r="T8">
        <f t="shared" si="7"/>
        <v>8.7279999999999998</v>
      </c>
      <c r="U8">
        <f t="shared" si="8"/>
        <v>8.3795999999999999</v>
      </c>
      <c r="V8">
        <f t="shared" si="9"/>
        <v>8.141</v>
      </c>
      <c r="W8">
        <f t="shared" si="10"/>
        <v>7.9635999999999987</v>
      </c>
      <c r="X8">
        <v>8</v>
      </c>
      <c r="Y8" t="s">
        <v>230</v>
      </c>
    </row>
    <row r="9" spans="1:25" x14ac:dyDescent="0.25">
      <c r="A9">
        <v>8</v>
      </c>
      <c r="B9" t="s">
        <v>169</v>
      </c>
      <c r="C9" t="s">
        <v>170</v>
      </c>
      <c r="D9">
        <v>0</v>
      </c>
      <c r="E9">
        <v>2</v>
      </c>
      <c r="F9">
        <v>1</v>
      </c>
      <c r="G9">
        <v>3</v>
      </c>
      <c r="H9">
        <v>3</v>
      </c>
      <c r="I9">
        <v>3</v>
      </c>
      <c r="J9">
        <v>5</v>
      </c>
      <c r="K9">
        <v>188</v>
      </c>
      <c r="L9">
        <f t="shared" si="11"/>
        <v>-3.5323500000000005</v>
      </c>
      <c r="M9">
        <f t="shared" si="0"/>
        <v>2.6513959999999996</v>
      </c>
      <c r="N9">
        <f t="shared" si="1"/>
        <v>4.9561999999999999</v>
      </c>
      <c r="O9">
        <f t="shared" si="2"/>
        <v>1.3652</v>
      </c>
      <c r="P9">
        <f t="shared" si="3"/>
        <v>1.5559360799999999</v>
      </c>
      <c r="Q9">
        <f t="shared" si="4"/>
        <v>1.6203000000000001</v>
      </c>
      <c r="R9">
        <f t="shared" si="5"/>
        <v>0.24777999999999997</v>
      </c>
      <c r="S9">
        <f t="shared" si="6"/>
        <v>1.7067800000000002</v>
      </c>
      <c r="T9">
        <f t="shared" si="7"/>
        <v>5.8496999999999995</v>
      </c>
      <c r="U9">
        <f t="shared" si="8"/>
        <v>5.5843999999999996</v>
      </c>
      <c r="V9">
        <f t="shared" si="9"/>
        <v>5.3389999999999995</v>
      </c>
      <c r="W9">
        <f t="shared" si="10"/>
        <v>5.396399999999999</v>
      </c>
      <c r="X9">
        <v>5</v>
      </c>
      <c r="Y9" t="s">
        <v>231</v>
      </c>
    </row>
    <row r="10" spans="1:25" x14ac:dyDescent="0.25">
      <c r="A10">
        <v>9</v>
      </c>
      <c r="B10" t="s">
        <v>49</v>
      </c>
      <c r="C10" t="s">
        <v>26</v>
      </c>
      <c r="D10">
        <v>0</v>
      </c>
      <c r="E10">
        <v>3</v>
      </c>
      <c r="F10">
        <v>3</v>
      </c>
      <c r="G10">
        <v>3</v>
      </c>
      <c r="H10">
        <v>3</v>
      </c>
      <c r="I10">
        <v>3</v>
      </c>
      <c r="J10">
        <v>5</v>
      </c>
      <c r="K10">
        <v>505</v>
      </c>
      <c r="L10">
        <f t="shared" si="11"/>
        <v>-3.1047100000000003</v>
      </c>
      <c r="M10">
        <f t="shared" si="0"/>
        <v>3.1018599999999998</v>
      </c>
      <c r="N10">
        <f t="shared" si="1"/>
        <v>5.4857000000000005</v>
      </c>
      <c r="O10">
        <f t="shared" si="2"/>
        <v>1.4262999999999999</v>
      </c>
      <c r="P10">
        <f t="shared" si="3"/>
        <v>1.6678282999999998</v>
      </c>
      <c r="Q10">
        <f t="shared" si="4"/>
        <v>1.8454999999999999</v>
      </c>
      <c r="R10">
        <f t="shared" si="5"/>
        <v>0.4195000000000001</v>
      </c>
      <c r="S10">
        <f t="shared" si="6"/>
        <v>1.8785000000000001</v>
      </c>
      <c r="T10">
        <f t="shared" si="7"/>
        <v>6.4722999999999997</v>
      </c>
      <c r="U10">
        <f t="shared" si="8"/>
        <v>6.2110000000000003</v>
      </c>
      <c r="V10">
        <f t="shared" si="9"/>
        <v>5.9215</v>
      </c>
      <c r="W10">
        <f t="shared" si="10"/>
        <v>5.8989999999999991</v>
      </c>
      <c r="X10">
        <v>5</v>
      </c>
      <c r="Y10" t="s">
        <v>231</v>
      </c>
    </row>
    <row r="11" spans="1:25" x14ac:dyDescent="0.25">
      <c r="A11">
        <v>10</v>
      </c>
      <c r="B11" t="s">
        <v>9</v>
      </c>
      <c r="C11" t="s">
        <v>10</v>
      </c>
      <c r="D11">
        <v>1</v>
      </c>
      <c r="E11">
        <v>2</v>
      </c>
      <c r="F11">
        <v>3</v>
      </c>
      <c r="G11">
        <v>3</v>
      </c>
      <c r="H11">
        <v>3</v>
      </c>
      <c r="I11">
        <v>3</v>
      </c>
      <c r="J11">
        <v>4</v>
      </c>
      <c r="K11">
        <v>1751</v>
      </c>
      <c r="L11">
        <f t="shared" si="11"/>
        <v>-3.6573900000000008</v>
      </c>
      <c r="M11">
        <f t="shared" si="0"/>
        <v>2.6388919999999998</v>
      </c>
      <c r="N11">
        <f t="shared" si="1"/>
        <v>4.6436000000000002</v>
      </c>
      <c r="O11">
        <f t="shared" si="2"/>
        <v>1.0526</v>
      </c>
      <c r="P11">
        <f t="shared" si="3"/>
        <v>1.55540466</v>
      </c>
      <c r="Q11">
        <f t="shared" si="4"/>
        <v>1.7154</v>
      </c>
      <c r="R11">
        <f t="shared" si="5"/>
        <v>0.37465999999999999</v>
      </c>
      <c r="S11">
        <f t="shared" si="6"/>
        <v>1.8336600000000001</v>
      </c>
      <c r="T11">
        <f t="shared" si="7"/>
        <v>5.5370999999999997</v>
      </c>
      <c r="U11">
        <f t="shared" si="8"/>
        <v>5.2717999999999998</v>
      </c>
      <c r="V11">
        <f t="shared" si="9"/>
        <v>4.5575000000000001</v>
      </c>
      <c r="W11">
        <f t="shared" si="10"/>
        <v>5.0837999999999992</v>
      </c>
      <c r="X11">
        <v>4</v>
      </c>
      <c r="Y11" t="s">
        <v>230</v>
      </c>
    </row>
    <row r="12" spans="1:25" x14ac:dyDescent="0.25">
      <c r="A12">
        <v>11</v>
      </c>
      <c r="B12" t="s">
        <v>164</v>
      </c>
      <c r="C12" t="s">
        <v>10</v>
      </c>
      <c r="D12">
        <v>0</v>
      </c>
      <c r="E12">
        <v>2</v>
      </c>
      <c r="F12">
        <v>1</v>
      </c>
      <c r="G12">
        <v>2</v>
      </c>
      <c r="H12">
        <v>3</v>
      </c>
      <c r="I12">
        <v>2</v>
      </c>
      <c r="J12">
        <v>3</v>
      </c>
      <c r="K12">
        <v>778</v>
      </c>
      <c r="L12">
        <f t="shared" si="11"/>
        <v>-4.0695500000000004</v>
      </c>
      <c r="M12">
        <f t="shared" si="0"/>
        <v>2.156676</v>
      </c>
      <c r="N12">
        <f t="shared" si="1"/>
        <v>4.2379999999999995</v>
      </c>
      <c r="O12">
        <f t="shared" si="2"/>
        <v>1.1126</v>
      </c>
      <c r="P12">
        <f t="shared" si="3"/>
        <v>1.4177354799999999</v>
      </c>
      <c r="Q12">
        <f t="shared" si="4"/>
        <v>1.2358</v>
      </c>
      <c r="R12">
        <f t="shared" si="5"/>
        <v>-6.1820000000000173E-2</v>
      </c>
      <c r="S12">
        <f t="shared" si="6"/>
        <v>1.3971800000000001</v>
      </c>
      <c r="T12">
        <f t="shared" si="7"/>
        <v>4.9416000000000011</v>
      </c>
      <c r="U12">
        <f t="shared" si="8"/>
        <v>4.7153999999999998</v>
      </c>
      <c r="V12">
        <f t="shared" si="9"/>
        <v>4.1559999999999997</v>
      </c>
      <c r="W12">
        <f t="shared" si="10"/>
        <v>4.3183999999999996</v>
      </c>
      <c r="X12">
        <v>3</v>
      </c>
      <c r="Y12" t="s">
        <v>230</v>
      </c>
    </row>
    <row r="13" spans="1:25" x14ac:dyDescent="0.25">
      <c r="A13">
        <v>12</v>
      </c>
      <c r="B13" t="s">
        <v>85</v>
      </c>
      <c r="C13" t="s">
        <v>18</v>
      </c>
      <c r="D13">
        <v>1</v>
      </c>
      <c r="E13">
        <v>3</v>
      </c>
      <c r="F13">
        <v>2</v>
      </c>
      <c r="G13">
        <v>3</v>
      </c>
      <c r="H13">
        <v>3</v>
      </c>
      <c r="I13">
        <v>3</v>
      </c>
      <c r="J13">
        <v>5</v>
      </c>
      <c r="K13">
        <v>596</v>
      </c>
      <c r="L13">
        <f t="shared" si="11"/>
        <v>-3.1119900000000005</v>
      </c>
      <c r="M13">
        <f t="shared" si="0"/>
        <v>3.1011319999999998</v>
      </c>
      <c r="N13">
        <f t="shared" si="1"/>
        <v>5.4675000000000002</v>
      </c>
      <c r="O13">
        <f t="shared" si="2"/>
        <v>1.4080999999999999</v>
      </c>
      <c r="P13">
        <f t="shared" si="3"/>
        <v>1.66779736</v>
      </c>
      <c r="Q13">
        <f t="shared" si="4"/>
        <v>1.7106999999999999</v>
      </c>
      <c r="R13">
        <f t="shared" si="5"/>
        <v>0.32116000000000006</v>
      </c>
      <c r="S13">
        <f t="shared" si="6"/>
        <v>1.78016</v>
      </c>
      <c r="T13">
        <f t="shared" si="7"/>
        <v>6.4540999999999995</v>
      </c>
      <c r="U13">
        <f t="shared" si="8"/>
        <v>6.1928000000000001</v>
      </c>
      <c r="V13">
        <f t="shared" si="9"/>
        <v>5.8760000000000003</v>
      </c>
      <c r="W13">
        <f t="shared" si="10"/>
        <v>5.8807999999999989</v>
      </c>
      <c r="X13">
        <v>5</v>
      </c>
      <c r="Y13" t="s">
        <v>231</v>
      </c>
    </row>
    <row r="14" spans="1:25" x14ac:dyDescent="0.25">
      <c r="A14">
        <v>13</v>
      </c>
      <c r="B14" t="s">
        <v>65</v>
      </c>
      <c r="C14" t="s">
        <v>64</v>
      </c>
      <c r="D14">
        <v>1</v>
      </c>
      <c r="E14">
        <v>2</v>
      </c>
      <c r="F14">
        <v>2</v>
      </c>
      <c r="G14">
        <v>3</v>
      </c>
      <c r="H14">
        <v>3</v>
      </c>
      <c r="I14">
        <v>3</v>
      </c>
      <c r="J14">
        <v>4</v>
      </c>
      <c r="K14">
        <v>256</v>
      </c>
      <c r="L14">
        <f t="shared" si="11"/>
        <v>-3.5377900000000007</v>
      </c>
      <c r="M14">
        <f t="shared" si="0"/>
        <v>2.650852</v>
      </c>
      <c r="N14">
        <f t="shared" si="1"/>
        <v>4.9426000000000005</v>
      </c>
      <c r="O14">
        <f t="shared" si="2"/>
        <v>1.3516000000000001</v>
      </c>
      <c r="P14">
        <f t="shared" si="3"/>
        <v>1.5559129600000001</v>
      </c>
      <c r="Q14">
        <f t="shared" si="4"/>
        <v>1.7392000000000001</v>
      </c>
      <c r="R14">
        <f t="shared" si="5"/>
        <v>0.33975999999999995</v>
      </c>
      <c r="S14">
        <f t="shared" si="6"/>
        <v>1.7987600000000001</v>
      </c>
      <c r="T14">
        <f t="shared" si="7"/>
        <v>5.8361000000000001</v>
      </c>
      <c r="U14">
        <f t="shared" si="8"/>
        <v>5.5708000000000002</v>
      </c>
      <c r="V14">
        <f t="shared" si="9"/>
        <v>5.3049999999999997</v>
      </c>
      <c r="W14">
        <f t="shared" si="10"/>
        <v>5.3827999999999996</v>
      </c>
      <c r="X14">
        <v>4</v>
      </c>
      <c r="Y14" t="s">
        <v>230</v>
      </c>
    </row>
    <row r="15" spans="1:25" x14ac:dyDescent="0.25">
      <c r="A15">
        <v>14</v>
      </c>
      <c r="B15" t="s">
        <v>11</v>
      </c>
      <c r="C15" t="s">
        <v>12</v>
      </c>
      <c r="D15">
        <v>1</v>
      </c>
      <c r="E15">
        <v>3</v>
      </c>
      <c r="F15">
        <v>3</v>
      </c>
      <c r="G15">
        <v>3</v>
      </c>
      <c r="H15">
        <v>3</v>
      </c>
      <c r="I15">
        <v>3</v>
      </c>
      <c r="J15">
        <v>5</v>
      </c>
      <c r="K15">
        <v>1664</v>
      </c>
      <c r="L15">
        <f t="shared" si="11"/>
        <v>-3.1974300000000002</v>
      </c>
      <c r="M15">
        <f t="shared" si="0"/>
        <v>3.0925879999999997</v>
      </c>
      <c r="N15">
        <f t="shared" si="1"/>
        <v>5.2539000000000007</v>
      </c>
      <c r="O15">
        <f t="shared" si="2"/>
        <v>1.1944999999999999</v>
      </c>
      <c r="P15">
        <f t="shared" si="3"/>
        <v>1.66743424</v>
      </c>
      <c r="Q15">
        <f t="shared" si="4"/>
        <v>1.7295999999999998</v>
      </c>
      <c r="R15">
        <f t="shared" si="5"/>
        <v>0.37314000000000008</v>
      </c>
      <c r="S15">
        <f t="shared" si="6"/>
        <v>1.8321400000000001</v>
      </c>
      <c r="T15">
        <f t="shared" si="7"/>
        <v>6.2404999999999999</v>
      </c>
      <c r="U15">
        <f t="shared" si="8"/>
        <v>5.9792000000000005</v>
      </c>
      <c r="V15">
        <f t="shared" si="9"/>
        <v>5.3420000000000005</v>
      </c>
      <c r="W15">
        <f t="shared" si="10"/>
        <v>5.6671999999999993</v>
      </c>
      <c r="X15">
        <v>5</v>
      </c>
      <c r="Y15" t="s">
        <v>231</v>
      </c>
    </row>
    <row r="16" spans="1:25" x14ac:dyDescent="0.25">
      <c r="A16">
        <v>15</v>
      </c>
      <c r="B16" t="s">
        <v>80</v>
      </c>
      <c r="C16" t="s">
        <v>62</v>
      </c>
      <c r="D16">
        <v>1</v>
      </c>
      <c r="E16">
        <v>3</v>
      </c>
      <c r="F16">
        <v>3</v>
      </c>
      <c r="G16">
        <v>4</v>
      </c>
      <c r="H16">
        <v>3</v>
      </c>
      <c r="I16">
        <v>3</v>
      </c>
      <c r="J16">
        <v>5</v>
      </c>
      <c r="K16">
        <v>589</v>
      </c>
      <c r="L16">
        <f t="shared" si="11"/>
        <v>-2.6214300000000001</v>
      </c>
      <c r="M16">
        <f t="shared" si="0"/>
        <v>3.5911879999999998</v>
      </c>
      <c r="N16">
        <f t="shared" si="1"/>
        <v>6.0690999999999997</v>
      </c>
      <c r="O16">
        <f t="shared" si="2"/>
        <v>1.5441</v>
      </c>
      <c r="P16">
        <f t="shared" si="3"/>
        <v>1.8057997400000001</v>
      </c>
      <c r="Q16">
        <f t="shared" si="4"/>
        <v>1.7606000000000002</v>
      </c>
      <c r="R16">
        <f t="shared" si="5"/>
        <v>0.37514000000000014</v>
      </c>
      <c r="S16">
        <f t="shared" si="6"/>
        <v>1.8341399999999999</v>
      </c>
      <c r="T16">
        <f t="shared" si="7"/>
        <v>7.2456000000000005</v>
      </c>
      <c r="U16">
        <f t="shared" si="8"/>
        <v>6.9451999999999998</v>
      </c>
      <c r="V16">
        <f t="shared" si="9"/>
        <v>6.7675000000000001</v>
      </c>
      <c r="W16">
        <f t="shared" si="10"/>
        <v>6.8422000000000001</v>
      </c>
      <c r="X16">
        <v>5</v>
      </c>
      <c r="Y16" t="s">
        <v>231</v>
      </c>
    </row>
    <row r="17" spans="1:25" x14ac:dyDescent="0.25">
      <c r="A17">
        <v>16</v>
      </c>
      <c r="B17" t="s">
        <v>78</v>
      </c>
      <c r="C17" t="s">
        <v>79</v>
      </c>
      <c r="D17">
        <v>1</v>
      </c>
      <c r="E17">
        <v>3</v>
      </c>
      <c r="F17">
        <v>1</v>
      </c>
      <c r="G17">
        <v>3</v>
      </c>
      <c r="H17">
        <v>3</v>
      </c>
      <c r="I17">
        <v>3</v>
      </c>
      <c r="J17">
        <v>6</v>
      </c>
      <c r="K17">
        <v>187</v>
      </c>
      <c r="L17">
        <f t="shared" si="11"/>
        <v>-3.0792700000000002</v>
      </c>
      <c r="M17">
        <f t="shared" si="0"/>
        <v>3.1044039999999997</v>
      </c>
      <c r="N17">
        <f t="shared" si="1"/>
        <v>5.5493000000000006</v>
      </c>
      <c r="O17">
        <f t="shared" si="2"/>
        <v>1.4898999999999998</v>
      </c>
      <c r="P17">
        <f t="shared" si="3"/>
        <v>1.66793642</v>
      </c>
      <c r="Q17">
        <f t="shared" si="4"/>
        <v>1.6259000000000001</v>
      </c>
      <c r="R17">
        <f t="shared" si="5"/>
        <v>0.24282000000000009</v>
      </c>
      <c r="S17">
        <f t="shared" si="6"/>
        <v>1.7018200000000001</v>
      </c>
      <c r="T17">
        <f t="shared" si="7"/>
        <v>6.5358999999999998</v>
      </c>
      <c r="U17">
        <f t="shared" si="8"/>
        <v>6.2746000000000004</v>
      </c>
      <c r="V17">
        <f t="shared" si="9"/>
        <v>6.0805000000000007</v>
      </c>
      <c r="W17">
        <f t="shared" si="10"/>
        <v>5.9625999999999992</v>
      </c>
      <c r="X17">
        <v>6</v>
      </c>
      <c r="Y17" t="s">
        <v>231</v>
      </c>
    </row>
    <row r="18" spans="1:25" x14ac:dyDescent="0.25">
      <c r="A18">
        <v>17</v>
      </c>
      <c r="B18" t="s">
        <v>165</v>
      </c>
      <c r="C18" t="s">
        <v>166</v>
      </c>
      <c r="D18">
        <v>1</v>
      </c>
      <c r="E18">
        <v>3</v>
      </c>
      <c r="F18">
        <v>2</v>
      </c>
      <c r="G18">
        <v>2</v>
      </c>
      <c r="H18">
        <v>3</v>
      </c>
      <c r="I18">
        <v>3</v>
      </c>
      <c r="J18">
        <v>4</v>
      </c>
      <c r="K18">
        <v>244</v>
      </c>
      <c r="L18">
        <f t="shared" si="11"/>
        <v>-3.5738300000000001</v>
      </c>
      <c r="M18">
        <f t="shared" si="0"/>
        <v>2.6139479999999997</v>
      </c>
      <c r="N18">
        <f t="shared" si="1"/>
        <v>4.9376999999999995</v>
      </c>
      <c r="O18">
        <f t="shared" si="2"/>
        <v>1.3439000000000001</v>
      </c>
      <c r="P18">
        <f t="shared" si="3"/>
        <v>1.52991704</v>
      </c>
      <c r="Q18">
        <f t="shared" si="4"/>
        <v>1.8224</v>
      </c>
      <c r="R18">
        <f t="shared" si="5"/>
        <v>0.37624000000000002</v>
      </c>
      <c r="S18">
        <f t="shared" si="6"/>
        <v>1.8352400000000002</v>
      </c>
      <c r="T18">
        <f t="shared" si="7"/>
        <v>5.7344000000000008</v>
      </c>
      <c r="U18">
        <f t="shared" si="8"/>
        <v>5.5122</v>
      </c>
      <c r="V18">
        <f t="shared" si="9"/>
        <v>5.1639999999999997</v>
      </c>
      <c r="W18">
        <f t="shared" si="10"/>
        <v>4.9912000000000001</v>
      </c>
      <c r="X18">
        <v>4</v>
      </c>
      <c r="Y18" t="s">
        <v>230</v>
      </c>
    </row>
    <row r="19" spans="1:25" x14ac:dyDescent="0.25">
      <c r="A19">
        <v>18</v>
      </c>
      <c r="B19" t="s">
        <v>76</v>
      </c>
      <c r="C19" t="s">
        <v>77</v>
      </c>
      <c r="D19">
        <v>1</v>
      </c>
      <c r="E19">
        <v>3</v>
      </c>
      <c r="F19">
        <v>3</v>
      </c>
      <c r="G19">
        <v>3</v>
      </c>
      <c r="H19">
        <v>4</v>
      </c>
      <c r="I19">
        <v>3</v>
      </c>
      <c r="J19">
        <v>6</v>
      </c>
      <c r="K19">
        <v>1173</v>
      </c>
      <c r="L19">
        <f t="shared" si="11"/>
        <v>-3.1489200000000008</v>
      </c>
      <c r="M19">
        <f t="shared" si="0"/>
        <v>3.1888160000000001</v>
      </c>
      <c r="N19">
        <f t="shared" si="1"/>
        <v>5.8156999999999996</v>
      </c>
      <c r="O19">
        <f t="shared" si="2"/>
        <v>1.5427</v>
      </c>
      <c r="P19">
        <f t="shared" si="3"/>
        <v>1.97360118</v>
      </c>
      <c r="Q19">
        <f t="shared" si="4"/>
        <v>1.954</v>
      </c>
      <c r="R19">
        <f t="shared" si="5"/>
        <v>0.64998000000000011</v>
      </c>
      <c r="S19">
        <f t="shared" si="6"/>
        <v>2.1089799999999999</v>
      </c>
      <c r="T19">
        <f t="shared" si="7"/>
        <v>7.0536999999999992</v>
      </c>
      <c r="U19">
        <f t="shared" si="8"/>
        <v>6.7404000000000002</v>
      </c>
      <c r="V19">
        <f t="shared" si="9"/>
        <v>6.0165000000000006</v>
      </c>
      <c r="W19">
        <f t="shared" si="10"/>
        <v>6.2393999999999989</v>
      </c>
      <c r="X19">
        <v>6</v>
      </c>
      <c r="Y19" t="s">
        <v>230</v>
      </c>
    </row>
    <row r="20" spans="1:25" x14ac:dyDescent="0.25">
      <c r="A20">
        <v>19</v>
      </c>
      <c r="B20" t="s">
        <v>81</v>
      </c>
      <c r="C20" t="s">
        <v>82</v>
      </c>
      <c r="D20">
        <v>1</v>
      </c>
      <c r="E20">
        <v>4</v>
      </c>
      <c r="F20">
        <v>2</v>
      </c>
      <c r="G20">
        <v>4</v>
      </c>
      <c r="H20">
        <v>4</v>
      </c>
      <c r="I20">
        <v>4</v>
      </c>
      <c r="J20">
        <v>8</v>
      </c>
      <c r="K20">
        <v>145</v>
      </c>
      <c r="L20">
        <f t="shared" si="11"/>
        <v>-2.1236800000000002</v>
      </c>
      <c r="M20">
        <f t="shared" si="0"/>
        <v>4.1400400000000008</v>
      </c>
      <c r="N20">
        <f t="shared" si="1"/>
        <v>7.2143999999999995</v>
      </c>
      <c r="O20">
        <f t="shared" si="2"/>
        <v>2.0074000000000001</v>
      </c>
      <c r="P20">
        <f t="shared" si="3"/>
        <v>2.2239507000000001</v>
      </c>
      <c r="Q20">
        <f t="shared" si="4"/>
        <v>2.2621000000000002</v>
      </c>
      <c r="R20">
        <f t="shared" si="5"/>
        <v>0.87739999999999996</v>
      </c>
      <c r="S20">
        <f t="shared" si="6"/>
        <v>2.3364000000000003</v>
      </c>
      <c r="T20">
        <f t="shared" si="7"/>
        <v>8.7354000000000003</v>
      </c>
      <c r="U20">
        <f t="shared" si="8"/>
        <v>8.3870000000000005</v>
      </c>
      <c r="V20">
        <f t="shared" si="9"/>
        <v>8.1594999999999995</v>
      </c>
      <c r="W20">
        <f t="shared" si="10"/>
        <v>7.9709999999999992</v>
      </c>
      <c r="X20">
        <v>8</v>
      </c>
      <c r="Y20" t="s">
        <v>230</v>
      </c>
    </row>
    <row r="21" spans="1:25" x14ac:dyDescent="0.25">
      <c r="A21">
        <v>20</v>
      </c>
      <c r="B21" t="s">
        <v>167</v>
      </c>
      <c r="C21" t="s">
        <v>12</v>
      </c>
      <c r="D21">
        <v>0</v>
      </c>
      <c r="E21">
        <v>3</v>
      </c>
      <c r="F21">
        <v>2</v>
      </c>
      <c r="G21">
        <v>3</v>
      </c>
      <c r="H21">
        <v>3</v>
      </c>
      <c r="I21">
        <v>3</v>
      </c>
      <c r="J21">
        <v>5</v>
      </c>
      <c r="K21">
        <v>163</v>
      </c>
      <c r="L21">
        <f t="shared" si="11"/>
        <v>-3.0773500000000005</v>
      </c>
      <c r="M21">
        <f t="shared" si="0"/>
        <v>3.1045959999999995</v>
      </c>
      <c r="N21">
        <f t="shared" si="1"/>
        <v>5.5541</v>
      </c>
      <c r="O21">
        <f t="shared" si="2"/>
        <v>1.4946999999999999</v>
      </c>
      <c r="P21">
        <f t="shared" si="3"/>
        <v>1.6679445799999999</v>
      </c>
      <c r="Q21">
        <f t="shared" si="4"/>
        <v>1.754</v>
      </c>
      <c r="R21">
        <f t="shared" si="5"/>
        <v>0.33848000000000006</v>
      </c>
      <c r="S21">
        <f t="shared" si="6"/>
        <v>1.79748</v>
      </c>
      <c r="T21">
        <f t="shared" si="7"/>
        <v>6.5406999999999993</v>
      </c>
      <c r="U21">
        <f t="shared" si="8"/>
        <v>6.2793999999999999</v>
      </c>
      <c r="V21">
        <f t="shared" si="9"/>
        <v>6.0925000000000002</v>
      </c>
      <c r="W21">
        <f t="shared" si="10"/>
        <v>5.9673999999999987</v>
      </c>
      <c r="X21">
        <v>5</v>
      </c>
      <c r="Y21" t="s">
        <v>231</v>
      </c>
    </row>
    <row r="22" spans="1:25" x14ac:dyDescent="0.25">
      <c r="A22">
        <v>21</v>
      </c>
      <c r="B22" t="s">
        <v>168</v>
      </c>
      <c r="C22" t="s">
        <v>10</v>
      </c>
      <c r="D22">
        <v>0</v>
      </c>
      <c r="E22">
        <v>3</v>
      </c>
      <c r="F22">
        <v>3</v>
      </c>
      <c r="G22">
        <v>3</v>
      </c>
      <c r="H22">
        <v>4</v>
      </c>
      <c r="I22">
        <v>3</v>
      </c>
      <c r="J22">
        <v>6</v>
      </c>
      <c r="K22">
        <v>684</v>
      </c>
      <c r="L22">
        <f t="shared" si="11"/>
        <v>-3.1098000000000008</v>
      </c>
      <c r="M22">
        <f t="shared" si="0"/>
        <v>3.1927279999999998</v>
      </c>
      <c r="N22">
        <f t="shared" si="1"/>
        <v>5.9135</v>
      </c>
      <c r="O22">
        <f t="shared" si="2"/>
        <v>1.6404999999999998</v>
      </c>
      <c r="P22">
        <f t="shared" si="3"/>
        <v>1.97376744</v>
      </c>
      <c r="Q22">
        <f t="shared" si="4"/>
        <v>2.0028999999999999</v>
      </c>
      <c r="R22">
        <f t="shared" si="5"/>
        <v>0.66954000000000002</v>
      </c>
      <c r="S22">
        <f t="shared" si="6"/>
        <v>2.1285400000000001</v>
      </c>
      <c r="T22">
        <f t="shared" si="7"/>
        <v>7.1514999999999995</v>
      </c>
      <c r="U22">
        <f t="shared" si="8"/>
        <v>6.8382000000000005</v>
      </c>
      <c r="V22">
        <f t="shared" si="9"/>
        <v>6.261000000000001</v>
      </c>
      <c r="W22">
        <f t="shared" si="10"/>
        <v>6.3371999999999993</v>
      </c>
      <c r="X22">
        <v>6</v>
      </c>
      <c r="Y22" t="s">
        <v>230</v>
      </c>
    </row>
    <row r="23" spans="1:25" x14ac:dyDescent="0.25">
      <c r="A23">
        <v>22</v>
      </c>
      <c r="B23" t="s">
        <v>171</v>
      </c>
      <c r="C23" t="s">
        <v>38</v>
      </c>
      <c r="D23">
        <v>0</v>
      </c>
      <c r="E23">
        <v>3</v>
      </c>
      <c r="F23">
        <v>2</v>
      </c>
      <c r="G23">
        <v>3</v>
      </c>
      <c r="H23">
        <v>4</v>
      </c>
      <c r="I23">
        <v>3</v>
      </c>
      <c r="J23">
        <v>6</v>
      </c>
      <c r="K23">
        <v>389</v>
      </c>
      <c r="L23">
        <f t="shared" si="11"/>
        <v>-3.0862000000000007</v>
      </c>
      <c r="M23">
        <f t="shared" si="0"/>
        <v>3.1950880000000002</v>
      </c>
      <c r="N23">
        <f t="shared" si="1"/>
        <v>5.9725000000000001</v>
      </c>
      <c r="O23">
        <f t="shared" si="2"/>
        <v>1.6994999999999998</v>
      </c>
      <c r="P23">
        <f t="shared" si="3"/>
        <v>1.97386774</v>
      </c>
      <c r="Q23">
        <f t="shared" si="4"/>
        <v>1.9067000000000001</v>
      </c>
      <c r="R23">
        <f t="shared" si="5"/>
        <v>0.58664000000000005</v>
      </c>
      <c r="S23">
        <f t="shared" si="6"/>
        <v>2.0456400000000006</v>
      </c>
      <c r="T23">
        <f t="shared" si="7"/>
        <v>7.2104999999999997</v>
      </c>
      <c r="U23">
        <f t="shared" si="8"/>
        <v>6.8972000000000007</v>
      </c>
      <c r="V23">
        <f t="shared" si="9"/>
        <v>6.408500000000001</v>
      </c>
      <c r="W23">
        <f t="shared" si="10"/>
        <v>6.3961999999999994</v>
      </c>
      <c r="X23">
        <v>6</v>
      </c>
      <c r="Y23" t="s">
        <v>230</v>
      </c>
    </row>
    <row r="24" spans="1:25" x14ac:dyDescent="0.25">
      <c r="A24">
        <v>23</v>
      </c>
      <c r="B24" t="s">
        <v>172</v>
      </c>
      <c r="C24" t="s">
        <v>131</v>
      </c>
      <c r="D24">
        <v>1</v>
      </c>
      <c r="E24">
        <v>3</v>
      </c>
      <c r="F24">
        <v>2</v>
      </c>
      <c r="G24">
        <v>3</v>
      </c>
      <c r="H24">
        <v>3</v>
      </c>
      <c r="I24">
        <v>3</v>
      </c>
      <c r="J24">
        <v>5</v>
      </c>
      <c r="K24">
        <v>720</v>
      </c>
      <c r="L24">
        <f t="shared" si="11"/>
        <v>-3.1219100000000002</v>
      </c>
      <c r="M24">
        <f t="shared" si="0"/>
        <v>3.1001399999999997</v>
      </c>
      <c r="N24">
        <f t="shared" si="1"/>
        <v>5.4427000000000003</v>
      </c>
      <c r="O24">
        <f t="shared" si="2"/>
        <v>1.3832999999999998</v>
      </c>
      <c r="P24">
        <f t="shared" si="3"/>
        <v>1.6677552</v>
      </c>
      <c r="Q24">
        <f t="shared" si="4"/>
        <v>1.6982999999999999</v>
      </c>
      <c r="R24">
        <f t="shared" si="5"/>
        <v>0.31620000000000009</v>
      </c>
      <c r="S24">
        <f t="shared" si="6"/>
        <v>1.7752000000000001</v>
      </c>
      <c r="T24">
        <f t="shared" si="7"/>
        <v>6.4292999999999996</v>
      </c>
      <c r="U24">
        <f t="shared" si="8"/>
        <v>6.1680000000000001</v>
      </c>
      <c r="V24">
        <f t="shared" si="9"/>
        <v>5.8140000000000001</v>
      </c>
      <c r="W24">
        <f t="shared" si="10"/>
        <v>5.855999999999999</v>
      </c>
      <c r="X24">
        <v>5</v>
      </c>
      <c r="Y24" t="s">
        <v>230</v>
      </c>
    </row>
    <row r="25" spans="1:25" x14ac:dyDescent="0.25">
      <c r="A25">
        <v>24</v>
      </c>
      <c r="B25" t="s">
        <v>173</v>
      </c>
      <c r="C25" t="s">
        <v>38</v>
      </c>
      <c r="D25">
        <v>0</v>
      </c>
      <c r="E25">
        <v>1</v>
      </c>
      <c r="F25">
        <v>1</v>
      </c>
      <c r="G25">
        <v>3</v>
      </c>
      <c r="H25">
        <v>3</v>
      </c>
      <c r="I25">
        <v>2</v>
      </c>
      <c r="J25">
        <v>3</v>
      </c>
      <c r="K25">
        <v>958</v>
      </c>
      <c r="L25">
        <f t="shared" si="11"/>
        <v>-4.0469499999999998</v>
      </c>
      <c r="M25">
        <f t="shared" si="0"/>
        <v>2.1922359999999999</v>
      </c>
      <c r="N25">
        <f t="shared" si="1"/>
        <v>4.2092999999999998</v>
      </c>
      <c r="O25">
        <f t="shared" si="2"/>
        <v>1.0867</v>
      </c>
      <c r="P25">
        <f t="shared" si="3"/>
        <v>1.44367428</v>
      </c>
      <c r="Q25">
        <f t="shared" si="4"/>
        <v>1.1358000000000001</v>
      </c>
      <c r="R25">
        <f t="shared" si="5"/>
        <v>-0.10501999999999997</v>
      </c>
      <c r="S25">
        <f t="shared" si="6"/>
        <v>1.3539800000000002</v>
      </c>
      <c r="T25">
        <f t="shared" si="7"/>
        <v>5.0096999999999996</v>
      </c>
      <c r="U25">
        <f t="shared" si="8"/>
        <v>4.7404000000000002</v>
      </c>
      <c r="V25">
        <f t="shared" si="9"/>
        <v>4.2130000000000001</v>
      </c>
      <c r="W25">
        <f t="shared" si="10"/>
        <v>4.6763999999999992</v>
      </c>
      <c r="X25">
        <v>3</v>
      </c>
      <c r="Y25" t="s">
        <v>230</v>
      </c>
    </row>
    <row r="26" spans="1:25" x14ac:dyDescent="0.25">
      <c r="A26">
        <v>25</v>
      </c>
      <c r="B26" t="s">
        <v>40</v>
      </c>
      <c r="C26" t="s">
        <v>38</v>
      </c>
      <c r="D26">
        <v>1</v>
      </c>
      <c r="E26">
        <v>2</v>
      </c>
      <c r="F26">
        <v>2</v>
      </c>
      <c r="G26">
        <v>2</v>
      </c>
      <c r="H26">
        <v>3</v>
      </c>
      <c r="I26">
        <v>2</v>
      </c>
      <c r="J26">
        <v>3</v>
      </c>
      <c r="K26">
        <v>2350</v>
      </c>
      <c r="L26">
        <f t="shared" si="11"/>
        <v>-4.1953100000000001</v>
      </c>
      <c r="M26">
        <f t="shared" si="0"/>
        <v>2.1440999999999999</v>
      </c>
      <c r="N26">
        <f t="shared" si="1"/>
        <v>3.9235999999999991</v>
      </c>
      <c r="O26">
        <f t="shared" si="2"/>
        <v>0.79820000000000002</v>
      </c>
      <c r="P26">
        <f t="shared" si="3"/>
        <v>1.4172009999999999</v>
      </c>
      <c r="Q26">
        <f t="shared" si="4"/>
        <v>1.2043000000000001</v>
      </c>
      <c r="R26">
        <f t="shared" si="5"/>
        <v>-3.0000000000000179E-2</v>
      </c>
      <c r="S26">
        <f t="shared" si="6"/>
        <v>1.429</v>
      </c>
      <c r="T26">
        <f t="shared" si="7"/>
        <v>4.6272000000000011</v>
      </c>
      <c r="U26">
        <f t="shared" si="8"/>
        <v>4.4009999999999998</v>
      </c>
      <c r="V26">
        <f t="shared" si="9"/>
        <v>3.37</v>
      </c>
      <c r="W26">
        <f t="shared" si="10"/>
        <v>4.0039999999999996</v>
      </c>
      <c r="X26">
        <v>3</v>
      </c>
      <c r="Y26" t="s">
        <v>230</v>
      </c>
    </row>
    <row r="27" spans="1:25" x14ac:dyDescent="0.25">
      <c r="A27">
        <v>26</v>
      </c>
      <c r="B27" t="s">
        <v>74</v>
      </c>
      <c r="C27" t="s">
        <v>75</v>
      </c>
      <c r="D27">
        <v>1</v>
      </c>
      <c r="E27">
        <v>4</v>
      </c>
      <c r="F27">
        <v>4</v>
      </c>
      <c r="G27">
        <v>3</v>
      </c>
      <c r="H27">
        <v>4</v>
      </c>
      <c r="I27">
        <v>4</v>
      </c>
      <c r="J27">
        <v>7</v>
      </c>
      <c r="K27">
        <v>411</v>
      </c>
      <c r="L27">
        <f t="shared" si="11"/>
        <v>-2.6349600000000004</v>
      </c>
      <c r="M27">
        <f t="shared" si="0"/>
        <v>3.6479120000000003</v>
      </c>
      <c r="N27">
        <f t="shared" si="1"/>
        <v>6.5609999999999999</v>
      </c>
      <c r="O27">
        <f t="shared" si="2"/>
        <v>1.8195999999999999</v>
      </c>
      <c r="P27">
        <f t="shared" si="3"/>
        <v>2.0858602600000005</v>
      </c>
      <c r="Q27">
        <f t="shared" si="4"/>
        <v>2.5634000000000001</v>
      </c>
      <c r="R27">
        <f t="shared" si="5"/>
        <v>1.0971599999999999</v>
      </c>
      <c r="S27">
        <f t="shared" si="6"/>
        <v>2.5561600000000002</v>
      </c>
      <c r="T27">
        <f t="shared" si="7"/>
        <v>7.8920999999999992</v>
      </c>
      <c r="U27">
        <f t="shared" si="8"/>
        <v>7.5827999999999998</v>
      </c>
      <c r="V27">
        <f t="shared" si="9"/>
        <v>7.1385000000000005</v>
      </c>
      <c r="W27">
        <f t="shared" si="10"/>
        <v>6.9577999999999998</v>
      </c>
      <c r="X27">
        <v>7</v>
      </c>
      <c r="Y27" t="s">
        <v>230</v>
      </c>
    </row>
    <row r="28" spans="1:25" x14ac:dyDescent="0.25">
      <c r="A28">
        <v>27</v>
      </c>
      <c r="B28" t="s">
        <v>174</v>
      </c>
      <c r="C28" t="s">
        <v>123</v>
      </c>
      <c r="D28">
        <v>1</v>
      </c>
      <c r="E28">
        <v>4</v>
      </c>
      <c r="F28">
        <v>3</v>
      </c>
      <c r="G28">
        <v>4</v>
      </c>
      <c r="H28">
        <v>5</v>
      </c>
      <c r="I28">
        <v>4</v>
      </c>
      <c r="J28">
        <v>8</v>
      </c>
      <c r="K28">
        <v>637</v>
      </c>
      <c r="L28">
        <f t="shared" si="11"/>
        <v>-2.15381</v>
      </c>
      <c r="M28">
        <f t="shared" si="0"/>
        <v>4.2284040000000003</v>
      </c>
      <c r="N28">
        <f t="shared" si="1"/>
        <v>7.5795999999999992</v>
      </c>
      <c r="O28">
        <f t="shared" si="2"/>
        <v>2.1589999999999998</v>
      </c>
      <c r="P28">
        <f t="shared" si="3"/>
        <v>2.5297834200000002</v>
      </c>
      <c r="Q28">
        <f t="shared" si="4"/>
        <v>2.5139000000000005</v>
      </c>
      <c r="R28">
        <f t="shared" si="5"/>
        <v>1.2096200000000001</v>
      </c>
      <c r="S28">
        <f t="shared" si="6"/>
        <v>2.6686200000000002</v>
      </c>
      <c r="T28">
        <f t="shared" si="7"/>
        <v>9.3520000000000003</v>
      </c>
      <c r="U28">
        <f t="shared" si="8"/>
        <v>8.9516000000000009</v>
      </c>
      <c r="V28">
        <f t="shared" si="9"/>
        <v>8.3424999999999994</v>
      </c>
      <c r="W28">
        <f t="shared" si="10"/>
        <v>8.3466000000000005</v>
      </c>
      <c r="X28">
        <v>8</v>
      </c>
      <c r="Y28" t="s">
        <v>230</v>
      </c>
    </row>
    <row r="29" spans="1:25" x14ac:dyDescent="0.25">
      <c r="A29">
        <v>28</v>
      </c>
      <c r="B29" t="s">
        <v>72</v>
      </c>
      <c r="C29" t="s">
        <v>73</v>
      </c>
      <c r="D29">
        <v>1</v>
      </c>
      <c r="E29">
        <v>3</v>
      </c>
      <c r="F29">
        <v>2</v>
      </c>
      <c r="G29">
        <v>3</v>
      </c>
      <c r="H29">
        <v>3</v>
      </c>
      <c r="I29">
        <v>3</v>
      </c>
      <c r="J29">
        <v>5</v>
      </c>
      <c r="K29">
        <v>634</v>
      </c>
      <c r="L29">
        <f t="shared" si="11"/>
        <v>-3.1150300000000004</v>
      </c>
      <c r="M29">
        <f t="shared" si="0"/>
        <v>3.1008279999999995</v>
      </c>
      <c r="N29">
        <f t="shared" si="1"/>
        <v>5.4599000000000002</v>
      </c>
      <c r="O29">
        <f t="shared" si="2"/>
        <v>1.4004999999999999</v>
      </c>
      <c r="P29">
        <f t="shared" si="3"/>
        <v>1.6677844399999999</v>
      </c>
      <c r="Q29">
        <f t="shared" si="4"/>
        <v>1.7069000000000001</v>
      </c>
      <c r="R29">
        <f t="shared" si="5"/>
        <v>0.31964000000000009</v>
      </c>
      <c r="S29">
        <f t="shared" si="6"/>
        <v>1.77864</v>
      </c>
      <c r="T29">
        <f t="shared" si="7"/>
        <v>6.4464999999999995</v>
      </c>
      <c r="U29">
        <f t="shared" si="8"/>
        <v>6.1852</v>
      </c>
      <c r="V29">
        <f t="shared" si="9"/>
        <v>5.8570000000000002</v>
      </c>
      <c r="W29">
        <f t="shared" si="10"/>
        <v>5.8731999999999989</v>
      </c>
      <c r="X29">
        <v>5</v>
      </c>
      <c r="Y29" t="s">
        <v>231</v>
      </c>
    </row>
    <row r="30" spans="1:25" x14ac:dyDescent="0.25">
      <c r="A30">
        <v>29</v>
      </c>
      <c r="B30" t="s">
        <v>175</v>
      </c>
      <c r="C30" t="s">
        <v>176</v>
      </c>
      <c r="D30">
        <v>1</v>
      </c>
      <c r="E30">
        <v>3</v>
      </c>
      <c r="F30">
        <v>4</v>
      </c>
      <c r="G30">
        <v>4</v>
      </c>
      <c r="H30">
        <v>4</v>
      </c>
      <c r="I30">
        <v>3</v>
      </c>
      <c r="J30">
        <v>6</v>
      </c>
      <c r="K30">
        <v>221</v>
      </c>
      <c r="L30">
        <f t="shared" si="11"/>
        <v>-2.5827600000000004</v>
      </c>
      <c r="M30">
        <f t="shared" si="0"/>
        <v>3.6864319999999999</v>
      </c>
      <c r="N30">
        <f t="shared" si="1"/>
        <v>6.6062999999999992</v>
      </c>
      <c r="O30">
        <f t="shared" si="2"/>
        <v>1.8676999999999999</v>
      </c>
      <c r="P30">
        <f t="shared" si="3"/>
        <v>2.1119248600000002</v>
      </c>
      <c r="Q30">
        <f t="shared" si="4"/>
        <v>2.0983999999999998</v>
      </c>
      <c r="R30">
        <f t="shared" si="5"/>
        <v>0.7417600000000002</v>
      </c>
      <c r="S30">
        <f t="shared" si="6"/>
        <v>2.2007599999999998</v>
      </c>
      <c r="T30">
        <f t="shared" si="7"/>
        <v>8.0342000000000002</v>
      </c>
      <c r="U30">
        <f t="shared" si="8"/>
        <v>7.6818</v>
      </c>
      <c r="V30">
        <f t="shared" si="9"/>
        <v>7.3805000000000005</v>
      </c>
      <c r="W30">
        <f t="shared" si="10"/>
        <v>7.3898000000000001</v>
      </c>
      <c r="X30">
        <v>6</v>
      </c>
      <c r="Y30" t="s">
        <v>230</v>
      </c>
    </row>
    <row r="31" spans="1:25" x14ac:dyDescent="0.25">
      <c r="A31">
        <v>30</v>
      </c>
      <c r="B31" t="s">
        <v>83</v>
      </c>
      <c r="C31" t="s">
        <v>45</v>
      </c>
      <c r="D31">
        <v>1</v>
      </c>
      <c r="E31">
        <v>4</v>
      </c>
      <c r="F31">
        <v>1</v>
      </c>
      <c r="G31">
        <v>4</v>
      </c>
      <c r="H31">
        <v>4</v>
      </c>
      <c r="I31">
        <v>4</v>
      </c>
      <c r="J31">
        <v>8</v>
      </c>
      <c r="K31">
        <v>426</v>
      </c>
      <c r="L31">
        <f t="shared" si="11"/>
        <v>-2.1461600000000001</v>
      </c>
      <c r="M31">
        <f t="shared" si="0"/>
        <v>4.1377920000000001</v>
      </c>
      <c r="N31">
        <f t="shared" si="1"/>
        <v>7.158199999999999</v>
      </c>
      <c r="O31">
        <f t="shared" si="2"/>
        <v>1.9512</v>
      </c>
      <c r="P31">
        <f t="shared" si="3"/>
        <v>2.2238551600000003</v>
      </c>
      <c r="Q31">
        <f t="shared" si="4"/>
        <v>2.1082999999999998</v>
      </c>
      <c r="R31">
        <f t="shared" si="5"/>
        <v>0.77145999999999992</v>
      </c>
      <c r="S31">
        <f t="shared" si="6"/>
        <v>2.2304599999999999</v>
      </c>
      <c r="T31">
        <f t="shared" si="7"/>
        <v>8.6791999999999998</v>
      </c>
      <c r="U31">
        <f t="shared" si="8"/>
        <v>8.3308</v>
      </c>
      <c r="V31">
        <f t="shared" si="9"/>
        <v>8.0190000000000001</v>
      </c>
      <c r="W31">
        <f t="shared" si="10"/>
        <v>7.9147999999999987</v>
      </c>
      <c r="X31">
        <v>8</v>
      </c>
      <c r="Y31" t="s">
        <v>230</v>
      </c>
    </row>
    <row r="32" spans="1:25" x14ac:dyDescent="0.25">
      <c r="A32">
        <v>31</v>
      </c>
      <c r="B32" t="s">
        <v>13</v>
      </c>
      <c r="C32" t="s">
        <v>14</v>
      </c>
      <c r="D32">
        <v>1</v>
      </c>
      <c r="E32">
        <v>3</v>
      </c>
      <c r="F32">
        <v>3</v>
      </c>
      <c r="G32">
        <v>3</v>
      </c>
      <c r="H32">
        <v>3</v>
      </c>
      <c r="I32">
        <v>3</v>
      </c>
      <c r="J32">
        <v>5</v>
      </c>
      <c r="K32">
        <v>4846</v>
      </c>
      <c r="L32">
        <f t="shared" si="11"/>
        <v>-3.4519900000000003</v>
      </c>
      <c r="M32">
        <f t="shared" si="0"/>
        <v>3.0671319999999995</v>
      </c>
      <c r="N32">
        <f t="shared" si="1"/>
        <v>4.6175000000000006</v>
      </c>
      <c r="O32">
        <f t="shared" si="2"/>
        <v>0.55809999999999982</v>
      </c>
      <c r="P32">
        <f t="shared" si="3"/>
        <v>1.6663523599999999</v>
      </c>
      <c r="Q32">
        <f t="shared" si="4"/>
        <v>1.4114</v>
      </c>
      <c r="R32">
        <f t="shared" si="5"/>
        <v>0.24586000000000008</v>
      </c>
      <c r="S32">
        <f t="shared" si="6"/>
        <v>1.70486</v>
      </c>
      <c r="T32">
        <f t="shared" si="7"/>
        <v>5.6040999999999999</v>
      </c>
      <c r="U32">
        <f t="shared" si="8"/>
        <v>5.3428000000000004</v>
      </c>
      <c r="V32">
        <f t="shared" si="9"/>
        <v>3.7510000000000003</v>
      </c>
      <c r="W32">
        <f t="shared" si="10"/>
        <v>5.0307999999999993</v>
      </c>
      <c r="X32">
        <v>5</v>
      </c>
      <c r="Y32" t="s">
        <v>230</v>
      </c>
    </row>
    <row r="33" spans="1:25" x14ac:dyDescent="0.25">
      <c r="A33">
        <v>32</v>
      </c>
      <c r="B33" t="s">
        <v>177</v>
      </c>
      <c r="C33" t="s">
        <v>14</v>
      </c>
      <c r="D33">
        <v>0</v>
      </c>
      <c r="E33">
        <v>3</v>
      </c>
      <c r="F33">
        <v>1</v>
      </c>
      <c r="G33">
        <v>4</v>
      </c>
      <c r="H33">
        <v>3</v>
      </c>
      <c r="I33">
        <v>3</v>
      </c>
      <c r="J33">
        <v>6</v>
      </c>
      <c r="K33">
        <v>220</v>
      </c>
      <c r="L33">
        <f t="shared" si="11"/>
        <v>-2.5919099999999999</v>
      </c>
      <c r="M33">
        <f t="shared" si="0"/>
        <v>3.5941399999999999</v>
      </c>
      <c r="N33">
        <f t="shared" si="1"/>
        <v>6.1429</v>
      </c>
      <c r="O33">
        <f t="shared" si="2"/>
        <v>1.6178999999999999</v>
      </c>
      <c r="P33">
        <f t="shared" si="3"/>
        <v>1.8059252000000001</v>
      </c>
      <c r="Q33">
        <f t="shared" si="4"/>
        <v>1.5461</v>
      </c>
      <c r="R33">
        <f t="shared" si="5"/>
        <v>0.20050000000000015</v>
      </c>
      <c r="S33">
        <f t="shared" si="6"/>
        <v>1.6595</v>
      </c>
      <c r="T33">
        <f t="shared" si="7"/>
        <v>7.3194000000000008</v>
      </c>
      <c r="U33">
        <f t="shared" si="8"/>
        <v>7.0190000000000001</v>
      </c>
      <c r="V33">
        <f t="shared" si="9"/>
        <v>6.952</v>
      </c>
      <c r="W33">
        <f t="shared" si="10"/>
        <v>6.9160000000000004</v>
      </c>
      <c r="X33">
        <v>6</v>
      </c>
      <c r="Y33" t="s">
        <v>230</v>
      </c>
    </row>
    <row r="34" spans="1:25" x14ac:dyDescent="0.25">
      <c r="A34">
        <v>33</v>
      </c>
      <c r="B34" t="s">
        <v>84</v>
      </c>
      <c r="C34" t="s">
        <v>43</v>
      </c>
      <c r="D34">
        <v>1</v>
      </c>
      <c r="E34">
        <v>3</v>
      </c>
      <c r="F34">
        <v>2</v>
      </c>
      <c r="G34">
        <v>3</v>
      </c>
      <c r="H34">
        <v>3</v>
      </c>
      <c r="I34">
        <v>3</v>
      </c>
      <c r="J34">
        <v>6</v>
      </c>
      <c r="K34">
        <v>383</v>
      </c>
      <c r="L34">
        <f t="shared" si="11"/>
        <v>-3.0949500000000003</v>
      </c>
      <c r="M34">
        <f t="shared" si="0"/>
        <v>3.1028359999999995</v>
      </c>
      <c r="N34">
        <f t="shared" si="1"/>
        <v>5.5101000000000004</v>
      </c>
      <c r="O34">
        <f t="shared" si="2"/>
        <v>1.4506999999999999</v>
      </c>
      <c r="P34">
        <f t="shared" si="3"/>
        <v>1.66786978</v>
      </c>
      <c r="Q34">
        <f t="shared" si="4"/>
        <v>1.732</v>
      </c>
      <c r="R34">
        <f t="shared" si="5"/>
        <v>0.32968000000000008</v>
      </c>
      <c r="S34">
        <f t="shared" si="6"/>
        <v>1.78868</v>
      </c>
      <c r="T34">
        <f t="shared" si="7"/>
        <v>6.4966999999999997</v>
      </c>
      <c r="U34">
        <f t="shared" si="8"/>
        <v>6.2354000000000003</v>
      </c>
      <c r="V34">
        <f t="shared" si="9"/>
        <v>5.9824999999999999</v>
      </c>
      <c r="W34">
        <f t="shared" si="10"/>
        <v>5.9233999999999991</v>
      </c>
      <c r="X34">
        <v>6</v>
      </c>
      <c r="Y34" t="s">
        <v>231</v>
      </c>
    </row>
    <row r="35" spans="1:25" x14ac:dyDescent="0.25">
      <c r="A35">
        <v>34</v>
      </c>
      <c r="B35" t="s">
        <v>178</v>
      </c>
      <c r="C35" t="s">
        <v>179</v>
      </c>
      <c r="D35">
        <v>1</v>
      </c>
      <c r="E35">
        <v>1</v>
      </c>
      <c r="F35">
        <v>3</v>
      </c>
      <c r="G35">
        <v>1</v>
      </c>
      <c r="H35">
        <v>1</v>
      </c>
      <c r="I35">
        <v>2</v>
      </c>
      <c r="J35">
        <v>6</v>
      </c>
      <c r="K35">
        <v>109</v>
      </c>
      <c r="L35">
        <f t="shared" si="11"/>
        <v>-4.9774900000000004</v>
      </c>
      <c r="M35">
        <f t="shared" si="0"/>
        <v>1.0344280000000001</v>
      </c>
      <c r="N35">
        <f t="shared" si="1"/>
        <v>2.2515000000000001</v>
      </c>
      <c r="O35">
        <f t="shared" si="2"/>
        <v>0.48730000000000001</v>
      </c>
      <c r="P35">
        <f t="shared" si="3"/>
        <v>0.55596294000000002</v>
      </c>
      <c r="Q35">
        <f t="shared" si="4"/>
        <v>1.2745000000000002</v>
      </c>
      <c r="R35">
        <f t="shared" si="5"/>
        <v>-0.31405999999999984</v>
      </c>
      <c r="S35">
        <f t="shared" si="6"/>
        <v>1.1449400000000001</v>
      </c>
      <c r="T35">
        <f t="shared" si="7"/>
        <v>2.1693000000000002</v>
      </c>
      <c r="U35">
        <f t="shared" si="8"/>
        <v>2.0822000000000003</v>
      </c>
      <c r="V35">
        <f t="shared" si="9"/>
        <v>2.0034999999999998</v>
      </c>
      <c r="W35">
        <f t="shared" si="10"/>
        <v>1.9781999999999997</v>
      </c>
      <c r="X35">
        <v>6</v>
      </c>
      <c r="Y35" t="s">
        <v>231</v>
      </c>
    </row>
    <row r="36" spans="1:25" x14ac:dyDescent="0.25">
      <c r="A36">
        <v>35</v>
      </c>
      <c r="B36" t="s">
        <v>180</v>
      </c>
      <c r="C36" t="s">
        <v>10</v>
      </c>
      <c r="D36">
        <v>0</v>
      </c>
      <c r="E36">
        <v>3</v>
      </c>
      <c r="F36">
        <v>3</v>
      </c>
      <c r="G36">
        <v>3</v>
      </c>
      <c r="H36">
        <v>3</v>
      </c>
      <c r="I36">
        <v>3</v>
      </c>
      <c r="J36">
        <v>4</v>
      </c>
      <c r="K36">
        <v>100</v>
      </c>
      <c r="L36">
        <f t="shared" si="11"/>
        <v>-3.0723100000000003</v>
      </c>
      <c r="M36">
        <f t="shared" si="0"/>
        <v>3.1050999999999997</v>
      </c>
      <c r="N36">
        <f t="shared" si="1"/>
        <v>5.5667000000000009</v>
      </c>
      <c r="O36">
        <f t="shared" si="2"/>
        <v>1.5072999999999999</v>
      </c>
      <c r="P36">
        <f t="shared" si="3"/>
        <v>1.6679659999999998</v>
      </c>
      <c r="Q36">
        <f t="shared" si="4"/>
        <v>1.8859999999999999</v>
      </c>
      <c r="R36">
        <f t="shared" si="5"/>
        <v>0.43570000000000009</v>
      </c>
      <c r="S36">
        <f t="shared" si="6"/>
        <v>1.8947000000000001</v>
      </c>
      <c r="T36">
        <f t="shared" si="7"/>
        <v>6.5533000000000001</v>
      </c>
      <c r="U36">
        <f t="shared" si="8"/>
        <v>6.2920000000000007</v>
      </c>
      <c r="V36">
        <f t="shared" si="9"/>
        <v>6.1240000000000006</v>
      </c>
      <c r="W36">
        <f t="shared" si="10"/>
        <v>5.9799999999999995</v>
      </c>
      <c r="X36">
        <v>4</v>
      </c>
      <c r="Y36" t="s">
        <v>231</v>
      </c>
    </row>
    <row r="37" spans="1:25" x14ac:dyDescent="0.25">
      <c r="A37">
        <v>36</v>
      </c>
      <c r="B37" t="s">
        <v>30</v>
      </c>
      <c r="C37" t="s">
        <v>95</v>
      </c>
      <c r="D37">
        <v>1</v>
      </c>
      <c r="E37">
        <v>3</v>
      </c>
      <c r="F37">
        <v>4</v>
      </c>
      <c r="G37">
        <v>4</v>
      </c>
      <c r="H37">
        <v>4</v>
      </c>
      <c r="I37">
        <v>4</v>
      </c>
      <c r="J37">
        <v>6</v>
      </c>
      <c r="K37">
        <v>1920</v>
      </c>
      <c r="L37">
        <f t="shared" si="11"/>
        <v>-2.7186800000000004</v>
      </c>
      <c r="M37">
        <f t="shared" si="0"/>
        <v>3.6728400000000003</v>
      </c>
      <c r="N37">
        <f t="shared" si="1"/>
        <v>6.2664999999999988</v>
      </c>
      <c r="O37">
        <f t="shared" si="2"/>
        <v>1.5278999999999998</v>
      </c>
      <c r="P37">
        <f t="shared" si="3"/>
        <v>2.1113472</v>
      </c>
      <c r="Q37">
        <f t="shared" si="4"/>
        <v>2.3304999999999998</v>
      </c>
      <c r="R37">
        <f t="shared" si="5"/>
        <v>1.0008000000000001</v>
      </c>
      <c r="S37">
        <f t="shared" si="6"/>
        <v>2.4598</v>
      </c>
      <c r="T37">
        <f t="shared" si="7"/>
        <v>7.6943999999999999</v>
      </c>
      <c r="U37">
        <f t="shared" si="8"/>
        <v>7.3419999999999996</v>
      </c>
      <c r="V37">
        <f t="shared" si="9"/>
        <v>6.5310000000000006</v>
      </c>
      <c r="W37">
        <f t="shared" si="10"/>
        <v>7.05</v>
      </c>
      <c r="X37">
        <v>6</v>
      </c>
      <c r="Y37" t="s">
        <v>230</v>
      </c>
    </row>
    <row r="38" spans="1:25" x14ac:dyDescent="0.25">
      <c r="A38">
        <v>37</v>
      </c>
      <c r="B38" t="s">
        <v>181</v>
      </c>
      <c r="C38" t="s">
        <v>137</v>
      </c>
      <c r="D38">
        <v>0</v>
      </c>
      <c r="E38">
        <v>2</v>
      </c>
      <c r="F38">
        <v>1</v>
      </c>
      <c r="G38">
        <v>3</v>
      </c>
      <c r="H38">
        <v>4</v>
      </c>
      <c r="I38">
        <v>3</v>
      </c>
      <c r="J38">
        <v>5</v>
      </c>
      <c r="K38">
        <v>179</v>
      </c>
      <c r="L38">
        <f t="shared" si="11"/>
        <v>-3.5224000000000011</v>
      </c>
      <c r="M38">
        <f t="shared" si="0"/>
        <v>2.7437679999999998</v>
      </c>
      <c r="N38">
        <f t="shared" si="1"/>
        <v>5.4215999999999998</v>
      </c>
      <c r="O38">
        <f t="shared" si="2"/>
        <v>1.617</v>
      </c>
      <c r="P38">
        <f t="shared" si="3"/>
        <v>1.86193914</v>
      </c>
      <c r="Q38">
        <f t="shared" si="4"/>
        <v>1.7965</v>
      </c>
      <c r="R38">
        <f t="shared" si="5"/>
        <v>0.5053399999999999</v>
      </c>
      <c r="S38">
        <f t="shared" si="6"/>
        <v>1.96434</v>
      </c>
      <c r="T38">
        <f t="shared" si="7"/>
        <v>6.5664999999999996</v>
      </c>
      <c r="U38">
        <f t="shared" si="8"/>
        <v>6.2492000000000001</v>
      </c>
      <c r="V38">
        <f t="shared" si="9"/>
        <v>5.7725</v>
      </c>
      <c r="W38">
        <f t="shared" si="10"/>
        <v>5.8721999999999994</v>
      </c>
      <c r="X38">
        <v>5</v>
      </c>
      <c r="Y38" t="s">
        <v>231</v>
      </c>
    </row>
    <row r="39" spans="1:25" x14ac:dyDescent="0.25">
      <c r="A39">
        <v>38</v>
      </c>
      <c r="B39" t="s">
        <v>86</v>
      </c>
      <c r="C39" t="s">
        <v>101</v>
      </c>
      <c r="D39">
        <v>1</v>
      </c>
      <c r="E39">
        <v>3</v>
      </c>
      <c r="F39">
        <v>3</v>
      </c>
      <c r="G39">
        <v>3</v>
      </c>
      <c r="H39">
        <v>4</v>
      </c>
      <c r="I39">
        <v>4</v>
      </c>
      <c r="J39">
        <v>6</v>
      </c>
      <c r="K39">
        <v>384</v>
      </c>
      <c r="L39">
        <f t="shared" si="11"/>
        <v>-3.0858000000000008</v>
      </c>
      <c r="M39">
        <f t="shared" si="0"/>
        <v>3.195128</v>
      </c>
      <c r="N39">
        <f t="shared" si="1"/>
        <v>5.9734999999999996</v>
      </c>
      <c r="O39">
        <f t="shared" si="2"/>
        <v>1.7004999999999999</v>
      </c>
      <c r="P39">
        <f t="shared" si="3"/>
        <v>1.9738694400000001</v>
      </c>
      <c r="Q39">
        <f t="shared" si="4"/>
        <v>2.4348999999999998</v>
      </c>
      <c r="R39">
        <f t="shared" si="5"/>
        <v>1.00854</v>
      </c>
      <c r="S39">
        <f t="shared" si="6"/>
        <v>2.4675400000000001</v>
      </c>
      <c r="T39">
        <f t="shared" si="7"/>
        <v>7.2114999999999991</v>
      </c>
      <c r="U39">
        <f t="shared" si="8"/>
        <v>6.8982000000000001</v>
      </c>
      <c r="V39">
        <f t="shared" si="9"/>
        <v>6.4110000000000005</v>
      </c>
      <c r="W39">
        <f t="shared" si="10"/>
        <v>6.3971999999999989</v>
      </c>
      <c r="X39">
        <v>6</v>
      </c>
      <c r="Y39" t="s">
        <v>230</v>
      </c>
    </row>
    <row r="40" spans="1:25" x14ac:dyDescent="0.25">
      <c r="A40">
        <v>39</v>
      </c>
      <c r="B40" t="s">
        <v>93</v>
      </c>
      <c r="C40" t="s">
        <v>18</v>
      </c>
      <c r="D40">
        <v>0</v>
      </c>
      <c r="E40">
        <v>3</v>
      </c>
      <c r="F40">
        <v>2</v>
      </c>
      <c r="G40">
        <v>3</v>
      </c>
      <c r="H40">
        <v>3</v>
      </c>
      <c r="I40">
        <v>3</v>
      </c>
      <c r="J40">
        <v>5</v>
      </c>
      <c r="K40">
        <v>551</v>
      </c>
      <c r="L40">
        <f t="shared" si="11"/>
        <v>-3.1083900000000004</v>
      </c>
      <c r="M40">
        <f t="shared" si="0"/>
        <v>3.1014919999999995</v>
      </c>
      <c r="N40">
        <f t="shared" si="1"/>
        <v>5.4765000000000006</v>
      </c>
      <c r="O40">
        <f t="shared" si="2"/>
        <v>1.4170999999999998</v>
      </c>
      <c r="P40">
        <f t="shared" si="3"/>
        <v>1.6678126599999998</v>
      </c>
      <c r="Q40">
        <f t="shared" si="4"/>
        <v>1.7152000000000001</v>
      </c>
      <c r="R40">
        <f t="shared" si="5"/>
        <v>0.32296000000000008</v>
      </c>
      <c r="S40">
        <f t="shared" si="6"/>
        <v>1.78196</v>
      </c>
      <c r="T40">
        <f t="shared" si="7"/>
        <v>6.4630999999999998</v>
      </c>
      <c r="U40">
        <f t="shared" si="8"/>
        <v>6.2018000000000004</v>
      </c>
      <c r="V40">
        <f t="shared" si="9"/>
        <v>5.8985000000000003</v>
      </c>
      <c r="W40">
        <f t="shared" si="10"/>
        <v>5.8897999999999993</v>
      </c>
      <c r="X40">
        <v>5</v>
      </c>
      <c r="Y40" t="s">
        <v>231</v>
      </c>
    </row>
    <row r="41" spans="1:25" x14ac:dyDescent="0.25">
      <c r="A41">
        <v>40</v>
      </c>
      <c r="B41" t="s">
        <v>17</v>
      </c>
      <c r="C41" t="s">
        <v>18</v>
      </c>
      <c r="D41">
        <v>0</v>
      </c>
      <c r="E41">
        <v>3</v>
      </c>
      <c r="F41">
        <v>3</v>
      </c>
      <c r="G41">
        <v>4</v>
      </c>
      <c r="H41">
        <v>4</v>
      </c>
      <c r="I41">
        <v>4</v>
      </c>
      <c r="J41">
        <v>7</v>
      </c>
      <c r="K41">
        <v>824</v>
      </c>
      <c r="L41">
        <f t="shared" si="11"/>
        <v>-2.6310000000000007</v>
      </c>
      <c r="M41">
        <f t="shared" si="0"/>
        <v>3.6816080000000002</v>
      </c>
      <c r="N41">
        <f t="shared" si="1"/>
        <v>6.4856999999999996</v>
      </c>
      <c r="O41">
        <f t="shared" si="2"/>
        <v>1.7470999999999999</v>
      </c>
      <c r="P41">
        <f t="shared" si="3"/>
        <v>2.1117198400000001</v>
      </c>
      <c r="Q41">
        <f t="shared" si="4"/>
        <v>2.3144000000000005</v>
      </c>
      <c r="R41">
        <f t="shared" si="5"/>
        <v>0.94994000000000012</v>
      </c>
      <c r="S41">
        <f t="shared" si="6"/>
        <v>2.4089399999999999</v>
      </c>
      <c r="T41">
        <f t="shared" si="7"/>
        <v>7.9136000000000006</v>
      </c>
      <c r="U41">
        <f t="shared" si="8"/>
        <v>7.5612000000000004</v>
      </c>
      <c r="V41">
        <f t="shared" si="9"/>
        <v>7.0790000000000006</v>
      </c>
      <c r="W41">
        <f t="shared" si="10"/>
        <v>7.2692000000000005</v>
      </c>
      <c r="X41">
        <v>7</v>
      </c>
      <c r="Y41" t="s">
        <v>230</v>
      </c>
    </row>
    <row r="42" spans="1:25" x14ac:dyDescent="0.25">
      <c r="A42">
        <v>41</v>
      </c>
      <c r="B42" t="s">
        <v>182</v>
      </c>
      <c r="C42" t="s">
        <v>26</v>
      </c>
      <c r="D42">
        <v>0</v>
      </c>
      <c r="E42">
        <v>3</v>
      </c>
      <c r="F42">
        <v>2</v>
      </c>
      <c r="G42">
        <v>3</v>
      </c>
      <c r="H42">
        <v>3</v>
      </c>
      <c r="I42">
        <v>3</v>
      </c>
      <c r="J42">
        <v>5</v>
      </c>
      <c r="K42">
        <v>208</v>
      </c>
      <c r="L42">
        <f t="shared" si="11"/>
        <v>-3.0809500000000005</v>
      </c>
      <c r="M42">
        <f t="shared" si="0"/>
        <v>3.1042359999999998</v>
      </c>
      <c r="N42">
        <f t="shared" si="1"/>
        <v>5.5451000000000006</v>
      </c>
      <c r="O42">
        <f t="shared" si="2"/>
        <v>1.4856999999999998</v>
      </c>
      <c r="P42">
        <f t="shared" si="3"/>
        <v>1.6679292799999998</v>
      </c>
      <c r="Q42">
        <f t="shared" si="4"/>
        <v>1.7495000000000001</v>
      </c>
      <c r="R42">
        <f t="shared" si="5"/>
        <v>0.33668000000000009</v>
      </c>
      <c r="S42">
        <f t="shared" si="6"/>
        <v>1.7956799999999999</v>
      </c>
      <c r="T42">
        <f t="shared" si="7"/>
        <v>6.5316999999999998</v>
      </c>
      <c r="U42">
        <f t="shared" si="8"/>
        <v>6.2704000000000004</v>
      </c>
      <c r="V42">
        <f t="shared" si="9"/>
        <v>6.07</v>
      </c>
      <c r="W42">
        <f t="shared" si="10"/>
        <v>5.9583999999999993</v>
      </c>
      <c r="X42">
        <v>5</v>
      </c>
      <c r="Y42" t="s">
        <v>231</v>
      </c>
    </row>
    <row r="43" spans="1:25" x14ac:dyDescent="0.25">
      <c r="A43">
        <v>42</v>
      </c>
      <c r="B43" t="s">
        <v>91</v>
      </c>
      <c r="C43" t="s">
        <v>92</v>
      </c>
      <c r="D43">
        <v>1</v>
      </c>
      <c r="E43">
        <v>3</v>
      </c>
      <c r="F43">
        <v>2</v>
      </c>
      <c r="G43">
        <v>3</v>
      </c>
      <c r="H43">
        <v>3</v>
      </c>
      <c r="I43">
        <v>3</v>
      </c>
      <c r="J43">
        <v>6</v>
      </c>
      <c r="K43">
        <v>191</v>
      </c>
      <c r="L43">
        <f t="shared" si="11"/>
        <v>-3.0795900000000005</v>
      </c>
      <c r="M43">
        <f t="shared" si="0"/>
        <v>3.1043719999999997</v>
      </c>
      <c r="N43">
        <f t="shared" si="1"/>
        <v>5.5485000000000007</v>
      </c>
      <c r="O43">
        <f t="shared" si="2"/>
        <v>1.4890999999999999</v>
      </c>
      <c r="P43">
        <f t="shared" si="3"/>
        <v>1.66793506</v>
      </c>
      <c r="Q43">
        <f t="shared" si="4"/>
        <v>1.7512000000000001</v>
      </c>
      <c r="R43">
        <f t="shared" si="5"/>
        <v>0.3373600000000001</v>
      </c>
      <c r="S43">
        <f t="shared" si="6"/>
        <v>1.79636</v>
      </c>
      <c r="T43">
        <f t="shared" si="7"/>
        <v>6.5350999999999999</v>
      </c>
      <c r="U43">
        <f t="shared" si="8"/>
        <v>6.2738000000000005</v>
      </c>
      <c r="V43">
        <f t="shared" si="9"/>
        <v>6.0785</v>
      </c>
      <c r="W43">
        <f t="shared" si="10"/>
        <v>5.9617999999999993</v>
      </c>
      <c r="X43">
        <v>6</v>
      </c>
      <c r="Y43" t="s">
        <v>230</v>
      </c>
    </row>
    <row r="44" spans="1:25" x14ac:dyDescent="0.25">
      <c r="A44">
        <v>43</v>
      </c>
      <c r="B44" t="s">
        <v>87</v>
      </c>
      <c r="C44" t="s">
        <v>88</v>
      </c>
      <c r="D44">
        <v>1</v>
      </c>
      <c r="E44">
        <v>3</v>
      </c>
      <c r="F44">
        <v>1</v>
      </c>
      <c r="G44">
        <v>3</v>
      </c>
      <c r="H44">
        <v>4</v>
      </c>
      <c r="I44">
        <v>3</v>
      </c>
      <c r="J44">
        <v>6</v>
      </c>
      <c r="K44">
        <v>101</v>
      </c>
      <c r="L44">
        <f t="shared" si="11"/>
        <v>-3.0631600000000008</v>
      </c>
      <c r="M44">
        <f t="shared" si="0"/>
        <v>3.1973919999999998</v>
      </c>
      <c r="N44">
        <f t="shared" si="1"/>
        <v>6.0301</v>
      </c>
      <c r="O44">
        <f t="shared" si="2"/>
        <v>1.7570999999999999</v>
      </c>
      <c r="P44">
        <f t="shared" si="3"/>
        <v>1.97396566</v>
      </c>
      <c r="Q44">
        <f t="shared" si="4"/>
        <v>1.8098000000000001</v>
      </c>
      <c r="R44">
        <f t="shared" si="5"/>
        <v>0.50346000000000002</v>
      </c>
      <c r="S44">
        <f t="shared" si="6"/>
        <v>1.9624599999999999</v>
      </c>
      <c r="T44">
        <f t="shared" si="7"/>
        <v>7.2680999999999996</v>
      </c>
      <c r="U44">
        <f t="shared" si="8"/>
        <v>6.9548000000000005</v>
      </c>
      <c r="V44">
        <f t="shared" si="9"/>
        <v>6.5525000000000002</v>
      </c>
      <c r="W44">
        <f t="shared" si="10"/>
        <v>6.4537999999999993</v>
      </c>
      <c r="X44">
        <v>6</v>
      </c>
      <c r="Y44" t="s">
        <v>230</v>
      </c>
    </row>
    <row r="45" spans="1:25" x14ac:dyDescent="0.25">
      <c r="A45">
        <v>44</v>
      </c>
      <c r="B45" t="s">
        <v>183</v>
      </c>
      <c r="C45" t="s">
        <v>184</v>
      </c>
      <c r="D45">
        <v>1</v>
      </c>
      <c r="E45">
        <v>3</v>
      </c>
      <c r="F45">
        <v>1</v>
      </c>
      <c r="G45">
        <v>3</v>
      </c>
      <c r="H45">
        <v>3</v>
      </c>
      <c r="I45">
        <v>3</v>
      </c>
      <c r="J45">
        <v>4</v>
      </c>
      <c r="K45">
        <v>146</v>
      </c>
      <c r="L45">
        <f t="shared" si="11"/>
        <v>-3.0759900000000004</v>
      </c>
      <c r="M45">
        <f t="shared" si="0"/>
        <v>3.1047319999999998</v>
      </c>
      <c r="N45">
        <f t="shared" si="1"/>
        <v>5.5575000000000001</v>
      </c>
      <c r="O45">
        <f t="shared" si="2"/>
        <v>1.4981</v>
      </c>
      <c r="P45">
        <f t="shared" si="3"/>
        <v>1.6679503599999999</v>
      </c>
      <c r="Q45">
        <f t="shared" si="4"/>
        <v>1.6300000000000001</v>
      </c>
      <c r="R45">
        <f t="shared" si="5"/>
        <v>0.24446000000000007</v>
      </c>
      <c r="S45">
        <f t="shared" si="6"/>
        <v>1.70346</v>
      </c>
      <c r="T45">
        <f t="shared" si="7"/>
        <v>6.5440999999999994</v>
      </c>
      <c r="U45">
        <f t="shared" si="8"/>
        <v>6.2827999999999999</v>
      </c>
      <c r="V45">
        <f t="shared" si="9"/>
        <v>6.101</v>
      </c>
      <c r="W45">
        <f t="shared" si="10"/>
        <v>5.9707999999999988</v>
      </c>
      <c r="X45">
        <v>4</v>
      </c>
      <c r="Y45" t="s">
        <v>231</v>
      </c>
    </row>
    <row r="46" spans="1:25" x14ac:dyDescent="0.25">
      <c r="A46">
        <v>45</v>
      </c>
      <c r="B46" t="s">
        <v>89</v>
      </c>
      <c r="C46" t="s">
        <v>90</v>
      </c>
      <c r="D46">
        <v>1</v>
      </c>
      <c r="E46">
        <v>3</v>
      </c>
      <c r="F46">
        <v>2</v>
      </c>
      <c r="G46">
        <v>4</v>
      </c>
      <c r="H46">
        <v>4</v>
      </c>
      <c r="I46">
        <v>3</v>
      </c>
      <c r="J46">
        <v>6</v>
      </c>
      <c r="K46">
        <v>209</v>
      </c>
      <c r="L46">
        <f t="shared" si="11"/>
        <v>-2.5818000000000003</v>
      </c>
      <c r="M46">
        <f t="shared" si="0"/>
        <v>3.686528</v>
      </c>
      <c r="N46">
        <f t="shared" si="1"/>
        <v>6.6086999999999989</v>
      </c>
      <c r="O46">
        <f t="shared" si="2"/>
        <v>1.8700999999999999</v>
      </c>
      <c r="P46">
        <f t="shared" si="3"/>
        <v>2.1119289400000003</v>
      </c>
      <c r="Q46">
        <f t="shared" si="4"/>
        <v>1.8482000000000001</v>
      </c>
      <c r="R46">
        <f t="shared" si="5"/>
        <v>0.55284000000000011</v>
      </c>
      <c r="S46">
        <f t="shared" si="6"/>
        <v>2.0118399999999999</v>
      </c>
      <c r="T46">
        <f t="shared" si="7"/>
        <v>8.0366</v>
      </c>
      <c r="U46">
        <f t="shared" si="8"/>
        <v>7.6841999999999997</v>
      </c>
      <c r="V46">
        <f t="shared" si="9"/>
        <v>7.3865000000000007</v>
      </c>
      <c r="W46">
        <f t="shared" si="10"/>
        <v>7.3921999999999999</v>
      </c>
      <c r="X46">
        <v>6</v>
      </c>
      <c r="Y46" t="s">
        <v>230</v>
      </c>
    </row>
    <row r="47" spans="1:25" x14ac:dyDescent="0.25">
      <c r="A47">
        <v>46</v>
      </c>
      <c r="B47" t="s">
        <v>37</v>
      </c>
      <c r="C47" t="s">
        <v>38</v>
      </c>
      <c r="D47">
        <v>1</v>
      </c>
      <c r="E47">
        <v>3</v>
      </c>
      <c r="F47">
        <v>3</v>
      </c>
      <c r="G47">
        <v>3</v>
      </c>
      <c r="H47">
        <v>3</v>
      </c>
      <c r="I47">
        <v>3</v>
      </c>
      <c r="J47">
        <v>5</v>
      </c>
      <c r="K47">
        <v>2108</v>
      </c>
      <c r="L47">
        <f t="shared" si="11"/>
        <v>-3.2329500000000002</v>
      </c>
      <c r="M47">
        <f t="shared" si="0"/>
        <v>3.0890359999999997</v>
      </c>
      <c r="N47">
        <f t="shared" si="1"/>
        <v>5.1651000000000007</v>
      </c>
      <c r="O47">
        <f t="shared" si="2"/>
        <v>1.1056999999999999</v>
      </c>
      <c r="P47">
        <f t="shared" si="3"/>
        <v>1.6672832799999999</v>
      </c>
      <c r="Q47">
        <f t="shared" si="4"/>
        <v>1.6851999999999998</v>
      </c>
      <c r="R47">
        <f t="shared" si="5"/>
        <v>0.35538000000000008</v>
      </c>
      <c r="S47">
        <f t="shared" si="6"/>
        <v>1.8143800000000001</v>
      </c>
      <c r="T47">
        <f t="shared" si="7"/>
        <v>6.1516999999999999</v>
      </c>
      <c r="U47">
        <f t="shared" si="8"/>
        <v>5.8904000000000005</v>
      </c>
      <c r="V47">
        <f t="shared" si="9"/>
        <v>5.12</v>
      </c>
      <c r="W47">
        <f t="shared" si="10"/>
        <v>5.5783999999999994</v>
      </c>
      <c r="X47">
        <v>5</v>
      </c>
      <c r="Y47" t="s">
        <v>231</v>
      </c>
    </row>
    <row r="48" spans="1:25" x14ac:dyDescent="0.25">
      <c r="A48">
        <v>47</v>
      </c>
      <c r="B48" t="s">
        <v>94</v>
      </c>
      <c r="C48" t="s">
        <v>95</v>
      </c>
      <c r="D48">
        <v>0</v>
      </c>
      <c r="E48">
        <v>4</v>
      </c>
      <c r="F48">
        <v>3</v>
      </c>
      <c r="G48">
        <v>4</v>
      </c>
      <c r="H48">
        <v>4</v>
      </c>
      <c r="I48">
        <v>4</v>
      </c>
      <c r="J48">
        <v>7</v>
      </c>
      <c r="K48">
        <v>223</v>
      </c>
      <c r="L48">
        <f t="shared" si="11"/>
        <v>-2.1299200000000003</v>
      </c>
      <c r="M48">
        <f t="shared" si="0"/>
        <v>4.1394160000000007</v>
      </c>
      <c r="N48">
        <f t="shared" si="1"/>
        <v>7.1987999999999994</v>
      </c>
      <c r="O48">
        <f t="shared" si="2"/>
        <v>1.9918</v>
      </c>
      <c r="P48">
        <f t="shared" si="3"/>
        <v>2.22392418</v>
      </c>
      <c r="Q48">
        <f t="shared" si="4"/>
        <v>2.3800000000000003</v>
      </c>
      <c r="R48">
        <f t="shared" si="5"/>
        <v>0.96897999999999995</v>
      </c>
      <c r="S48">
        <f t="shared" si="6"/>
        <v>2.4279800000000002</v>
      </c>
      <c r="T48">
        <f t="shared" si="7"/>
        <v>8.7197999999999993</v>
      </c>
      <c r="U48">
        <f t="shared" si="8"/>
        <v>8.3713999999999995</v>
      </c>
      <c r="V48">
        <f t="shared" si="9"/>
        <v>8.1204999999999998</v>
      </c>
      <c r="W48">
        <f t="shared" si="10"/>
        <v>7.9553999999999991</v>
      </c>
      <c r="X48">
        <v>7</v>
      </c>
      <c r="Y48" t="s">
        <v>230</v>
      </c>
    </row>
    <row r="49" spans="1:25" x14ac:dyDescent="0.25">
      <c r="A49">
        <v>48</v>
      </c>
      <c r="B49" t="s">
        <v>104</v>
      </c>
      <c r="C49" t="s">
        <v>14</v>
      </c>
      <c r="D49">
        <v>0</v>
      </c>
      <c r="E49">
        <v>2</v>
      </c>
      <c r="F49">
        <v>1</v>
      </c>
      <c r="G49">
        <v>2</v>
      </c>
      <c r="H49">
        <v>2</v>
      </c>
      <c r="I49">
        <v>2</v>
      </c>
      <c r="J49">
        <v>5</v>
      </c>
      <c r="K49">
        <v>100</v>
      </c>
      <c r="L49">
        <f t="shared" si="11"/>
        <v>-4.02454</v>
      </c>
      <c r="M49">
        <f t="shared" si="0"/>
        <v>2.0698000000000003</v>
      </c>
      <c r="N49">
        <f t="shared" si="1"/>
        <v>3.9099999999999997</v>
      </c>
      <c r="O49">
        <f t="shared" si="2"/>
        <v>0.99819999999999998</v>
      </c>
      <c r="P49">
        <f t="shared" si="3"/>
        <v>1.111966</v>
      </c>
      <c r="Q49">
        <f t="shared" si="4"/>
        <v>1.1283000000000001</v>
      </c>
      <c r="R49">
        <f t="shared" si="5"/>
        <v>-0.29190000000000016</v>
      </c>
      <c r="S49">
        <f t="shared" si="6"/>
        <v>1.1671</v>
      </c>
      <c r="T49">
        <f t="shared" si="7"/>
        <v>4.3622000000000005</v>
      </c>
      <c r="U49">
        <f t="shared" si="8"/>
        <v>4.1880000000000006</v>
      </c>
      <c r="V49">
        <f t="shared" si="9"/>
        <v>4.0659999999999998</v>
      </c>
      <c r="W49">
        <f t="shared" si="10"/>
        <v>3.9799999999999995</v>
      </c>
      <c r="X49">
        <v>5</v>
      </c>
      <c r="Y49" t="s">
        <v>231</v>
      </c>
    </row>
    <row r="50" spans="1:25" x14ac:dyDescent="0.25">
      <c r="A50">
        <v>49</v>
      </c>
      <c r="B50" t="s">
        <v>39</v>
      </c>
      <c r="C50" t="s">
        <v>14</v>
      </c>
      <c r="D50">
        <v>0</v>
      </c>
      <c r="E50">
        <v>2</v>
      </c>
      <c r="F50">
        <v>1</v>
      </c>
      <c r="G50">
        <v>3</v>
      </c>
      <c r="H50">
        <v>4</v>
      </c>
      <c r="I50">
        <v>4</v>
      </c>
      <c r="J50">
        <v>6</v>
      </c>
      <c r="K50">
        <v>1749</v>
      </c>
      <c r="L50">
        <f t="shared" si="11"/>
        <v>-3.648000000000001</v>
      </c>
      <c r="M50">
        <f t="shared" si="0"/>
        <v>2.7312079999999996</v>
      </c>
      <c r="N50">
        <f t="shared" si="1"/>
        <v>5.1075999999999997</v>
      </c>
      <c r="O50">
        <f t="shared" si="2"/>
        <v>1.3029999999999999</v>
      </c>
      <c r="P50">
        <f t="shared" si="3"/>
        <v>1.8614053400000001</v>
      </c>
      <c r="Q50">
        <f t="shared" si="4"/>
        <v>2.0415000000000001</v>
      </c>
      <c r="R50">
        <f t="shared" si="5"/>
        <v>0.76953999999999989</v>
      </c>
      <c r="S50">
        <f t="shared" si="6"/>
        <v>2.2285399999999997</v>
      </c>
      <c r="T50">
        <f t="shared" si="7"/>
        <v>6.2524999999999995</v>
      </c>
      <c r="U50">
        <f t="shared" si="8"/>
        <v>5.9352</v>
      </c>
      <c r="V50">
        <f t="shared" si="9"/>
        <v>4.9874999999999998</v>
      </c>
      <c r="W50">
        <f t="shared" si="10"/>
        <v>5.5581999999999994</v>
      </c>
      <c r="X50">
        <v>6</v>
      </c>
      <c r="Y50" t="s">
        <v>230</v>
      </c>
    </row>
    <row r="51" spans="1:25" x14ac:dyDescent="0.25">
      <c r="A51">
        <v>50</v>
      </c>
      <c r="B51" t="s">
        <v>96</v>
      </c>
      <c r="C51" t="s">
        <v>97</v>
      </c>
      <c r="D51">
        <v>1</v>
      </c>
      <c r="E51">
        <v>3</v>
      </c>
      <c r="F51">
        <v>2</v>
      </c>
      <c r="G51">
        <v>3</v>
      </c>
      <c r="H51">
        <v>3</v>
      </c>
      <c r="I51">
        <v>3</v>
      </c>
      <c r="J51">
        <v>5</v>
      </c>
      <c r="K51">
        <v>445</v>
      </c>
      <c r="L51">
        <f t="shared" si="11"/>
        <v>-3.0999100000000004</v>
      </c>
      <c r="M51">
        <f t="shared" si="0"/>
        <v>3.1023399999999999</v>
      </c>
      <c r="N51">
        <f t="shared" si="1"/>
        <v>5.4977</v>
      </c>
      <c r="O51">
        <f t="shared" si="2"/>
        <v>1.4382999999999999</v>
      </c>
      <c r="P51">
        <f t="shared" si="3"/>
        <v>1.6678487</v>
      </c>
      <c r="Q51">
        <f t="shared" si="4"/>
        <v>1.7258</v>
      </c>
      <c r="R51">
        <f t="shared" si="5"/>
        <v>0.3272000000000001</v>
      </c>
      <c r="S51">
        <f t="shared" si="6"/>
        <v>1.7862</v>
      </c>
      <c r="T51">
        <f t="shared" si="7"/>
        <v>6.4842999999999993</v>
      </c>
      <c r="U51">
        <f t="shared" si="8"/>
        <v>6.2229999999999999</v>
      </c>
      <c r="V51">
        <f t="shared" si="9"/>
        <v>5.9515000000000002</v>
      </c>
      <c r="W51">
        <f t="shared" si="10"/>
        <v>5.9109999999999987</v>
      </c>
      <c r="X51">
        <v>5</v>
      </c>
      <c r="Y51" t="s">
        <v>231</v>
      </c>
    </row>
    <row r="52" spans="1:25" x14ac:dyDescent="0.25">
      <c r="A52">
        <v>51</v>
      </c>
      <c r="B52" t="s">
        <v>98</v>
      </c>
      <c r="C52" t="s">
        <v>99</v>
      </c>
      <c r="D52">
        <v>1</v>
      </c>
      <c r="E52">
        <v>3</v>
      </c>
      <c r="F52">
        <v>2</v>
      </c>
      <c r="G52">
        <v>3</v>
      </c>
      <c r="H52">
        <v>3</v>
      </c>
      <c r="I52">
        <v>3</v>
      </c>
      <c r="J52">
        <v>5</v>
      </c>
      <c r="K52">
        <v>212</v>
      </c>
      <c r="L52">
        <f t="shared" si="11"/>
        <v>-3.0812700000000004</v>
      </c>
      <c r="M52">
        <f t="shared" si="0"/>
        <v>3.1042039999999997</v>
      </c>
      <c r="N52">
        <f t="shared" si="1"/>
        <v>5.5443000000000007</v>
      </c>
      <c r="O52">
        <f t="shared" si="2"/>
        <v>1.4848999999999999</v>
      </c>
      <c r="P52">
        <f t="shared" si="3"/>
        <v>1.6679279199999999</v>
      </c>
      <c r="Q52">
        <f t="shared" si="4"/>
        <v>1.7490999999999999</v>
      </c>
      <c r="R52">
        <f t="shared" si="5"/>
        <v>0.3365200000000001</v>
      </c>
      <c r="S52">
        <f t="shared" si="6"/>
        <v>1.79552</v>
      </c>
      <c r="T52">
        <f t="shared" si="7"/>
        <v>6.5308999999999999</v>
      </c>
      <c r="U52">
        <f t="shared" si="8"/>
        <v>6.2696000000000005</v>
      </c>
      <c r="V52">
        <f t="shared" si="9"/>
        <v>6.0680000000000005</v>
      </c>
      <c r="W52">
        <f t="shared" si="10"/>
        <v>5.9575999999999993</v>
      </c>
      <c r="X52">
        <v>5</v>
      </c>
      <c r="Y52" t="s">
        <v>231</v>
      </c>
    </row>
    <row r="53" spans="1:25" x14ac:dyDescent="0.25">
      <c r="A53">
        <v>52</v>
      </c>
      <c r="B53" t="s">
        <v>15</v>
      </c>
      <c r="C53" t="s">
        <v>16</v>
      </c>
      <c r="D53">
        <v>1</v>
      </c>
      <c r="E53">
        <v>3</v>
      </c>
      <c r="F53">
        <v>4</v>
      </c>
      <c r="G53">
        <v>4</v>
      </c>
      <c r="H53">
        <v>3</v>
      </c>
      <c r="I53">
        <v>4</v>
      </c>
      <c r="J53">
        <v>6</v>
      </c>
      <c r="K53">
        <v>3294</v>
      </c>
      <c r="L53">
        <f t="shared" si="11"/>
        <v>-2.8378300000000003</v>
      </c>
      <c r="M53">
        <f t="shared" si="0"/>
        <v>3.5695479999999997</v>
      </c>
      <c r="N53">
        <f t="shared" si="1"/>
        <v>5.5280999999999993</v>
      </c>
      <c r="O53">
        <f t="shared" si="2"/>
        <v>1.0030999999999999</v>
      </c>
      <c r="P53">
        <f t="shared" si="3"/>
        <v>1.80488004</v>
      </c>
      <c r="Q53">
        <f t="shared" si="4"/>
        <v>2.0177999999999998</v>
      </c>
      <c r="R53">
        <f t="shared" si="5"/>
        <v>0.68864000000000014</v>
      </c>
      <c r="S53">
        <f t="shared" si="6"/>
        <v>2.14764</v>
      </c>
      <c r="T53">
        <f t="shared" si="7"/>
        <v>6.7046000000000001</v>
      </c>
      <c r="U53">
        <f t="shared" si="8"/>
        <v>6.4041999999999994</v>
      </c>
      <c r="V53">
        <f t="shared" si="9"/>
        <v>5.415</v>
      </c>
      <c r="W53">
        <f t="shared" si="10"/>
        <v>6.3011999999999997</v>
      </c>
      <c r="X53">
        <v>6</v>
      </c>
      <c r="Y53" t="s">
        <v>230</v>
      </c>
    </row>
    <row r="54" spans="1:25" x14ac:dyDescent="0.25">
      <c r="A54">
        <v>53</v>
      </c>
      <c r="B54" t="s">
        <v>102</v>
      </c>
      <c r="C54" t="s">
        <v>103</v>
      </c>
      <c r="D54">
        <v>1</v>
      </c>
      <c r="E54">
        <v>3</v>
      </c>
      <c r="F54">
        <v>2</v>
      </c>
      <c r="G54">
        <v>3</v>
      </c>
      <c r="H54">
        <v>3</v>
      </c>
      <c r="I54">
        <v>3</v>
      </c>
      <c r="J54">
        <v>5</v>
      </c>
      <c r="K54">
        <v>353</v>
      </c>
      <c r="L54">
        <f t="shared" si="11"/>
        <v>-3.0925500000000001</v>
      </c>
      <c r="M54">
        <f t="shared" si="0"/>
        <v>3.1030759999999997</v>
      </c>
      <c r="N54">
        <f t="shared" si="1"/>
        <v>5.5161000000000007</v>
      </c>
      <c r="O54">
        <f t="shared" si="2"/>
        <v>1.4566999999999999</v>
      </c>
      <c r="P54">
        <f t="shared" si="3"/>
        <v>1.6678799799999999</v>
      </c>
      <c r="Q54">
        <f t="shared" si="4"/>
        <v>1.7349999999999999</v>
      </c>
      <c r="R54">
        <f t="shared" si="5"/>
        <v>0.33088000000000006</v>
      </c>
      <c r="S54">
        <f t="shared" si="6"/>
        <v>1.7898800000000001</v>
      </c>
      <c r="T54">
        <f t="shared" si="7"/>
        <v>6.5026999999999999</v>
      </c>
      <c r="U54">
        <f t="shared" si="8"/>
        <v>6.2414000000000005</v>
      </c>
      <c r="V54">
        <f t="shared" si="9"/>
        <v>5.9975000000000005</v>
      </c>
      <c r="W54">
        <f t="shared" si="10"/>
        <v>5.9293999999999993</v>
      </c>
      <c r="X54">
        <v>5</v>
      </c>
      <c r="Y54" t="s">
        <v>231</v>
      </c>
    </row>
    <row r="55" spans="1:25" x14ac:dyDescent="0.25">
      <c r="A55">
        <v>54</v>
      </c>
      <c r="B55" t="s">
        <v>33</v>
      </c>
      <c r="C55" t="s">
        <v>16</v>
      </c>
      <c r="D55">
        <v>1</v>
      </c>
      <c r="E55">
        <v>3</v>
      </c>
      <c r="F55">
        <v>3</v>
      </c>
      <c r="G55">
        <v>3</v>
      </c>
      <c r="H55">
        <v>3</v>
      </c>
      <c r="I55">
        <v>3</v>
      </c>
      <c r="J55">
        <v>5</v>
      </c>
      <c r="K55">
        <v>1745</v>
      </c>
      <c r="L55">
        <f t="shared" si="11"/>
        <v>-3.2039100000000005</v>
      </c>
      <c r="M55">
        <f t="shared" si="0"/>
        <v>3.0919399999999997</v>
      </c>
      <c r="N55">
        <f t="shared" si="1"/>
        <v>5.2377000000000002</v>
      </c>
      <c r="O55">
        <f t="shared" si="2"/>
        <v>1.1782999999999999</v>
      </c>
      <c r="P55">
        <f t="shared" si="3"/>
        <v>1.6674066999999999</v>
      </c>
      <c r="Q55">
        <f t="shared" si="4"/>
        <v>1.7214999999999998</v>
      </c>
      <c r="R55">
        <f t="shared" si="5"/>
        <v>0.36990000000000012</v>
      </c>
      <c r="S55">
        <f t="shared" si="6"/>
        <v>1.8289</v>
      </c>
      <c r="T55">
        <f t="shared" si="7"/>
        <v>6.2242999999999995</v>
      </c>
      <c r="U55">
        <f t="shared" si="8"/>
        <v>5.9630000000000001</v>
      </c>
      <c r="V55">
        <f t="shared" si="9"/>
        <v>5.3015000000000008</v>
      </c>
      <c r="W55">
        <f t="shared" si="10"/>
        <v>5.6509999999999989</v>
      </c>
      <c r="X55">
        <v>5</v>
      </c>
      <c r="Y55" t="s">
        <v>231</v>
      </c>
    </row>
    <row r="56" spans="1:25" x14ac:dyDescent="0.25">
      <c r="A56">
        <v>55</v>
      </c>
      <c r="B56" t="s">
        <v>100</v>
      </c>
      <c r="C56" t="s">
        <v>101</v>
      </c>
      <c r="D56">
        <v>1</v>
      </c>
      <c r="E56">
        <v>4</v>
      </c>
      <c r="F56">
        <v>4</v>
      </c>
      <c r="G56">
        <v>4</v>
      </c>
      <c r="H56">
        <v>4</v>
      </c>
      <c r="I56">
        <v>4</v>
      </c>
      <c r="J56">
        <v>8</v>
      </c>
      <c r="K56">
        <v>665</v>
      </c>
      <c r="L56">
        <f t="shared" si="11"/>
        <v>-2.1652800000000001</v>
      </c>
      <c r="M56">
        <f t="shared" si="0"/>
        <v>4.1358800000000002</v>
      </c>
      <c r="N56">
        <f t="shared" si="1"/>
        <v>7.1103999999999994</v>
      </c>
      <c r="O56">
        <f t="shared" si="2"/>
        <v>1.9034</v>
      </c>
      <c r="P56">
        <f t="shared" si="3"/>
        <v>2.2237739000000003</v>
      </c>
      <c r="Q56">
        <f t="shared" si="4"/>
        <v>2.4615000000000005</v>
      </c>
      <c r="R56">
        <f t="shared" si="5"/>
        <v>1.046</v>
      </c>
      <c r="S56">
        <f t="shared" si="6"/>
        <v>2.5049999999999999</v>
      </c>
      <c r="T56">
        <f t="shared" si="7"/>
        <v>8.6313999999999993</v>
      </c>
      <c r="U56">
        <f t="shared" si="8"/>
        <v>8.2830000000000013</v>
      </c>
      <c r="V56">
        <f t="shared" si="9"/>
        <v>7.8994999999999997</v>
      </c>
      <c r="W56">
        <f t="shared" si="10"/>
        <v>7.8669999999999991</v>
      </c>
      <c r="X56">
        <v>8</v>
      </c>
      <c r="Y56" t="s">
        <v>230</v>
      </c>
    </row>
    <row r="57" spans="1:25" x14ac:dyDescent="0.25">
      <c r="A57">
        <v>56</v>
      </c>
      <c r="B57" t="s">
        <v>105</v>
      </c>
      <c r="C57" t="s">
        <v>106</v>
      </c>
      <c r="D57">
        <v>1</v>
      </c>
      <c r="E57">
        <v>2</v>
      </c>
      <c r="F57">
        <v>2</v>
      </c>
      <c r="G57">
        <v>3</v>
      </c>
      <c r="H57">
        <v>3</v>
      </c>
      <c r="I57">
        <v>3</v>
      </c>
      <c r="J57">
        <v>4</v>
      </c>
      <c r="K57">
        <v>285</v>
      </c>
      <c r="L57">
        <f t="shared" si="11"/>
        <v>-3.5401100000000008</v>
      </c>
      <c r="M57">
        <f t="shared" si="0"/>
        <v>2.65062</v>
      </c>
      <c r="N57">
        <f t="shared" si="1"/>
        <v>4.9367999999999999</v>
      </c>
      <c r="O57">
        <f t="shared" si="2"/>
        <v>1.3458000000000001</v>
      </c>
      <c r="P57">
        <f t="shared" si="3"/>
        <v>1.5559031000000001</v>
      </c>
      <c r="Q57">
        <f t="shared" si="4"/>
        <v>1.7363000000000002</v>
      </c>
      <c r="R57">
        <f t="shared" si="5"/>
        <v>0.33859999999999996</v>
      </c>
      <c r="S57">
        <f t="shared" si="6"/>
        <v>1.7976000000000001</v>
      </c>
      <c r="T57">
        <f t="shared" si="7"/>
        <v>5.8302999999999994</v>
      </c>
      <c r="U57">
        <f t="shared" si="8"/>
        <v>5.5649999999999995</v>
      </c>
      <c r="V57">
        <f t="shared" si="9"/>
        <v>5.2904999999999998</v>
      </c>
      <c r="W57">
        <f t="shared" si="10"/>
        <v>5.3769999999999989</v>
      </c>
      <c r="X57">
        <v>4</v>
      </c>
      <c r="Y57" t="s">
        <v>231</v>
      </c>
    </row>
    <row r="58" spans="1:25" x14ac:dyDescent="0.25">
      <c r="A58">
        <v>57</v>
      </c>
      <c r="B58" t="s">
        <v>19</v>
      </c>
      <c r="C58" t="s">
        <v>20</v>
      </c>
      <c r="D58">
        <v>1</v>
      </c>
      <c r="E58">
        <v>3</v>
      </c>
      <c r="F58">
        <v>2</v>
      </c>
      <c r="G58">
        <v>3</v>
      </c>
      <c r="H58">
        <v>4</v>
      </c>
      <c r="I58">
        <v>3</v>
      </c>
      <c r="J58">
        <v>6</v>
      </c>
      <c r="K58">
        <v>746</v>
      </c>
      <c r="L58">
        <f t="shared" si="11"/>
        <v>-3.1147600000000009</v>
      </c>
      <c r="M58">
        <f t="shared" si="0"/>
        <v>3.1922319999999997</v>
      </c>
      <c r="N58">
        <f t="shared" si="1"/>
        <v>5.9010999999999996</v>
      </c>
      <c r="O58">
        <f t="shared" si="2"/>
        <v>1.6280999999999999</v>
      </c>
      <c r="P58">
        <f t="shared" si="3"/>
        <v>1.97374636</v>
      </c>
      <c r="Q58">
        <f t="shared" si="4"/>
        <v>1.871</v>
      </c>
      <c r="R58">
        <f t="shared" si="5"/>
        <v>0.57236000000000009</v>
      </c>
      <c r="S58">
        <f t="shared" si="6"/>
        <v>2.0313600000000003</v>
      </c>
      <c r="T58">
        <f t="shared" si="7"/>
        <v>7.1390999999999991</v>
      </c>
      <c r="U58">
        <f t="shared" si="8"/>
        <v>6.825800000000001</v>
      </c>
      <c r="V58">
        <f t="shared" si="9"/>
        <v>6.23</v>
      </c>
      <c r="W58">
        <f t="shared" si="10"/>
        <v>6.3247999999999998</v>
      </c>
      <c r="X58">
        <v>6</v>
      </c>
      <c r="Y58" t="s">
        <v>230</v>
      </c>
    </row>
    <row r="59" spans="1:25" x14ac:dyDescent="0.25">
      <c r="A59">
        <v>58</v>
      </c>
      <c r="B59" t="s">
        <v>57</v>
      </c>
      <c r="C59" t="s">
        <v>16</v>
      </c>
      <c r="D59">
        <v>0</v>
      </c>
      <c r="E59">
        <v>2</v>
      </c>
      <c r="F59">
        <v>2</v>
      </c>
      <c r="G59">
        <v>3</v>
      </c>
      <c r="H59">
        <v>3</v>
      </c>
      <c r="I59">
        <v>3</v>
      </c>
      <c r="J59">
        <v>5</v>
      </c>
      <c r="K59">
        <v>100</v>
      </c>
      <c r="L59">
        <f t="shared" si="11"/>
        <v>-3.5253100000000006</v>
      </c>
      <c r="M59">
        <f t="shared" si="0"/>
        <v>2.6520999999999999</v>
      </c>
      <c r="N59">
        <f t="shared" si="1"/>
        <v>4.9738000000000007</v>
      </c>
      <c r="O59">
        <f t="shared" si="2"/>
        <v>1.3828</v>
      </c>
      <c r="P59">
        <f t="shared" si="3"/>
        <v>1.555966</v>
      </c>
      <c r="Q59">
        <f t="shared" si="4"/>
        <v>1.7548000000000001</v>
      </c>
      <c r="R59">
        <f t="shared" si="5"/>
        <v>0.34599999999999997</v>
      </c>
      <c r="S59">
        <f t="shared" si="6"/>
        <v>1.8050000000000002</v>
      </c>
      <c r="T59">
        <f t="shared" si="7"/>
        <v>5.8673000000000002</v>
      </c>
      <c r="U59">
        <f t="shared" si="8"/>
        <v>5.6020000000000003</v>
      </c>
      <c r="V59">
        <f t="shared" si="9"/>
        <v>5.383</v>
      </c>
      <c r="W59">
        <f t="shared" si="10"/>
        <v>5.4139999999999997</v>
      </c>
      <c r="X59">
        <v>5</v>
      </c>
      <c r="Y59" t="s">
        <v>231</v>
      </c>
    </row>
    <row r="60" spans="1:25" x14ac:dyDescent="0.25">
      <c r="A60">
        <v>59</v>
      </c>
      <c r="B60" t="s">
        <v>107</v>
      </c>
      <c r="C60" t="s">
        <v>38</v>
      </c>
      <c r="D60">
        <v>0</v>
      </c>
      <c r="E60">
        <v>1</v>
      </c>
      <c r="F60">
        <v>1</v>
      </c>
      <c r="G60">
        <v>2</v>
      </c>
      <c r="H60">
        <v>2</v>
      </c>
      <c r="I60">
        <v>2</v>
      </c>
      <c r="J60">
        <v>2</v>
      </c>
      <c r="K60">
        <v>584</v>
      </c>
      <c r="L60">
        <f t="shared" si="11"/>
        <v>-4.5162599999999991</v>
      </c>
      <c r="M60">
        <f t="shared" si="0"/>
        <v>1.6129279999999999</v>
      </c>
      <c r="N60">
        <f t="shared" si="1"/>
        <v>3.2202999999999999</v>
      </c>
      <c r="O60">
        <f t="shared" si="2"/>
        <v>0.77689999999999992</v>
      </c>
      <c r="P60">
        <f t="shared" si="3"/>
        <v>0.99980144000000004</v>
      </c>
      <c r="Q60">
        <f t="shared" si="4"/>
        <v>1.0744</v>
      </c>
      <c r="R60">
        <f t="shared" si="5"/>
        <v>-0.30626000000000003</v>
      </c>
      <c r="S60">
        <f t="shared" si="6"/>
        <v>1.1527399999999999</v>
      </c>
      <c r="T60">
        <f t="shared" si="7"/>
        <v>3.5794000000000001</v>
      </c>
      <c r="U60">
        <f t="shared" si="8"/>
        <v>3.4012000000000002</v>
      </c>
      <c r="V60">
        <f t="shared" si="9"/>
        <v>3.0830000000000002</v>
      </c>
      <c r="W60">
        <f t="shared" si="10"/>
        <v>3.3171999999999997</v>
      </c>
      <c r="X60">
        <v>2</v>
      </c>
      <c r="Y60" t="s">
        <v>230</v>
      </c>
    </row>
    <row r="61" spans="1:25" x14ac:dyDescent="0.25">
      <c r="A61">
        <v>60</v>
      </c>
      <c r="B61" t="s">
        <v>47</v>
      </c>
      <c r="C61" t="s">
        <v>48</v>
      </c>
      <c r="D61">
        <v>1</v>
      </c>
      <c r="E61">
        <v>4</v>
      </c>
      <c r="F61">
        <v>4</v>
      </c>
      <c r="G61">
        <v>4</v>
      </c>
      <c r="H61">
        <v>4</v>
      </c>
      <c r="I61">
        <v>4</v>
      </c>
      <c r="J61">
        <v>8</v>
      </c>
      <c r="K61">
        <v>672</v>
      </c>
      <c r="L61">
        <f t="shared" si="11"/>
        <v>-2.1658400000000002</v>
      </c>
      <c r="M61">
        <f t="shared" si="0"/>
        <v>4.1358240000000004</v>
      </c>
      <c r="N61">
        <f t="shared" si="1"/>
        <v>7.1089999999999991</v>
      </c>
      <c r="O61">
        <f t="shared" si="2"/>
        <v>1.9019999999999999</v>
      </c>
      <c r="P61">
        <f t="shared" si="3"/>
        <v>2.2237715200000001</v>
      </c>
      <c r="Q61">
        <f t="shared" si="4"/>
        <v>2.4608000000000003</v>
      </c>
      <c r="R61">
        <f t="shared" si="5"/>
        <v>1.04572</v>
      </c>
      <c r="S61">
        <f t="shared" si="6"/>
        <v>2.5047200000000003</v>
      </c>
      <c r="T61">
        <f t="shared" si="7"/>
        <v>8.6300000000000008</v>
      </c>
      <c r="U61">
        <f t="shared" si="8"/>
        <v>8.281600000000001</v>
      </c>
      <c r="V61">
        <f t="shared" si="9"/>
        <v>7.895999999999999</v>
      </c>
      <c r="W61">
        <f t="shared" si="10"/>
        <v>7.8655999999999988</v>
      </c>
      <c r="X61">
        <v>8</v>
      </c>
      <c r="Y61" t="s">
        <v>230</v>
      </c>
    </row>
    <row r="62" spans="1:25" x14ac:dyDescent="0.25">
      <c r="A62">
        <v>61</v>
      </c>
      <c r="B62" t="s">
        <v>108</v>
      </c>
      <c r="C62" t="s">
        <v>26</v>
      </c>
      <c r="D62">
        <v>0</v>
      </c>
      <c r="E62">
        <v>2</v>
      </c>
      <c r="F62">
        <v>1</v>
      </c>
      <c r="G62">
        <v>3</v>
      </c>
      <c r="H62">
        <v>3</v>
      </c>
      <c r="I62">
        <v>3</v>
      </c>
      <c r="J62">
        <v>5</v>
      </c>
      <c r="K62">
        <v>210</v>
      </c>
      <c r="L62">
        <f t="shared" si="11"/>
        <v>-3.5341100000000005</v>
      </c>
      <c r="M62">
        <f t="shared" si="0"/>
        <v>2.6512199999999999</v>
      </c>
      <c r="N62">
        <f t="shared" si="1"/>
        <v>4.9518000000000004</v>
      </c>
      <c r="O62">
        <f t="shared" si="2"/>
        <v>1.3608</v>
      </c>
      <c r="P62">
        <f t="shared" si="3"/>
        <v>1.5559286000000001</v>
      </c>
      <c r="Q62">
        <f t="shared" si="4"/>
        <v>1.6181000000000001</v>
      </c>
      <c r="R62">
        <f t="shared" si="5"/>
        <v>0.24689999999999998</v>
      </c>
      <c r="S62">
        <f t="shared" si="6"/>
        <v>1.7059000000000002</v>
      </c>
      <c r="T62">
        <f t="shared" si="7"/>
        <v>5.8452999999999999</v>
      </c>
      <c r="U62">
        <f t="shared" si="8"/>
        <v>5.58</v>
      </c>
      <c r="V62">
        <f t="shared" si="9"/>
        <v>5.3279999999999994</v>
      </c>
      <c r="W62">
        <f t="shared" si="10"/>
        <v>5.3919999999999995</v>
      </c>
      <c r="X62">
        <v>5</v>
      </c>
      <c r="Y62" t="s">
        <v>231</v>
      </c>
    </row>
    <row r="63" spans="1:25" x14ac:dyDescent="0.25">
      <c r="A63">
        <v>62</v>
      </c>
      <c r="B63" t="s">
        <v>109</v>
      </c>
      <c r="C63" t="s">
        <v>110</v>
      </c>
      <c r="D63">
        <v>1</v>
      </c>
      <c r="E63">
        <v>4</v>
      </c>
      <c r="F63">
        <v>3</v>
      </c>
      <c r="G63">
        <v>3</v>
      </c>
      <c r="H63">
        <v>4</v>
      </c>
      <c r="I63">
        <v>3</v>
      </c>
      <c r="J63">
        <v>5</v>
      </c>
      <c r="K63">
        <v>383</v>
      </c>
      <c r="L63">
        <f t="shared" si="11"/>
        <v>-2.6327200000000004</v>
      </c>
      <c r="M63">
        <f t="shared" si="0"/>
        <v>3.648136</v>
      </c>
      <c r="N63">
        <f t="shared" si="1"/>
        <v>6.5666000000000002</v>
      </c>
      <c r="O63">
        <f t="shared" si="2"/>
        <v>1.8251999999999999</v>
      </c>
      <c r="P63">
        <f t="shared" si="3"/>
        <v>2.0858697800000003</v>
      </c>
      <c r="Q63">
        <f t="shared" si="4"/>
        <v>2.0385</v>
      </c>
      <c r="R63">
        <f t="shared" si="5"/>
        <v>0.67657999999999996</v>
      </c>
      <c r="S63">
        <f t="shared" si="6"/>
        <v>2.13558</v>
      </c>
      <c r="T63">
        <f t="shared" si="7"/>
        <v>7.8976999999999995</v>
      </c>
      <c r="U63">
        <f t="shared" si="8"/>
        <v>7.5884</v>
      </c>
      <c r="V63">
        <f t="shared" si="9"/>
        <v>7.1524999999999999</v>
      </c>
      <c r="W63">
        <f t="shared" si="10"/>
        <v>6.9634</v>
      </c>
      <c r="X63">
        <v>5</v>
      </c>
      <c r="Y63" t="s">
        <v>231</v>
      </c>
    </row>
    <row r="64" spans="1:25" x14ac:dyDescent="0.25">
      <c r="A64">
        <v>63</v>
      </c>
      <c r="B64" t="s">
        <v>111</v>
      </c>
      <c r="C64" t="s">
        <v>18</v>
      </c>
      <c r="D64">
        <v>0</v>
      </c>
      <c r="E64">
        <v>4</v>
      </c>
      <c r="F64">
        <v>3</v>
      </c>
      <c r="G64">
        <v>3</v>
      </c>
      <c r="H64">
        <v>4</v>
      </c>
      <c r="I64">
        <v>4</v>
      </c>
      <c r="J64">
        <v>7</v>
      </c>
      <c r="K64">
        <v>128</v>
      </c>
      <c r="L64">
        <f t="shared" si="11"/>
        <v>-2.6123200000000004</v>
      </c>
      <c r="M64">
        <f t="shared" si="0"/>
        <v>3.6501760000000001</v>
      </c>
      <c r="N64">
        <f t="shared" si="1"/>
        <v>6.6176000000000004</v>
      </c>
      <c r="O64">
        <f t="shared" si="2"/>
        <v>1.8761999999999999</v>
      </c>
      <c r="P64">
        <f t="shared" si="3"/>
        <v>2.0859564800000001</v>
      </c>
      <c r="Q64">
        <f t="shared" si="4"/>
        <v>2.4660000000000002</v>
      </c>
      <c r="R64">
        <f t="shared" si="5"/>
        <v>1.0137799999999999</v>
      </c>
      <c r="S64">
        <f t="shared" si="6"/>
        <v>2.4727800000000002</v>
      </c>
      <c r="T64">
        <f t="shared" si="7"/>
        <v>7.9486999999999997</v>
      </c>
      <c r="U64">
        <f t="shared" si="8"/>
        <v>7.6394000000000002</v>
      </c>
      <c r="V64">
        <f t="shared" si="9"/>
        <v>7.28</v>
      </c>
      <c r="W64">
        <f t="shared" si="10"/>
        <v>7.0144000000000002</v>
      </c>
      <c r="X64">
        <v>7</v>
      </c>
      <c r="Y64" t="s">
        <v>230</v>
      </c>
    </row>
    <row r="65" spans="1:25" x14ac:dyDescent="0.25">
      <c r="A65">
        <v>64</v>
      </c>
      <c r="B65" t="s">
        <v>112</v>
      </c>
      <c r="C65" t="s">
        <v>38</v>
      </c>
      <c r="D65">
        <v>0</v>
      </c>
      <c r="E65">
        <v>3</v>
      </c>
      <c r="F65">
        <v>2</v>
      </c>
      <c r="G65">
        <v>3</v>
      </c>
      <c r="H65">
        <v>4</v>
      </c>
      <c r="I65">
        <v>3</v>
      </c>
      <c r="J65">
        <v>5</v>
      </c>
      <c r="K65">
        <v>345</v>
      </c>
      <c r="L65">
        <f t="shared" si="11"/>
        <v>-3.0826800000000008</v>
      </c>
      <c r="M65">
        <f t="shared" si="0"/>
        <v>3.1954400000000001</v>
      </c>
      <c r="N65">
        <f t="shared" si="1"/>
        <v>5.9813000000000001</v>
      </c>
      <c r="O65">
        <f t="shared" si="2"/>
        <v>1.7082999999999999</v>
      </c>
      <c r="P65">
        <f t="shared" si="3"/>
        <v>1.9738826999999999</v>
      </c>
      <c r="Q65">
        <f t="shared" si="4"/>
        <v>1.9111</v>
      </c>
      <c r="R65">
        <f t="shared" si="5"/>
        <v>0.58840000000000003</v>
      </c>
      <c r="S65">
        <f t="shared" si="6"/>
        <v>2.0474000000000006</v>
      </c>
      <c r="T65">
        <f t="shared" si="7"/>
        <v>7.2192999999999996</v>
      </c>
      <c r="U65">
        <f t="shared" si="8"/>
        <v>6.9060000000000006</v>
      </c>
      <c r="V65">
        <f t="shared" si="9"/>
        <v>6.4305000000000003</v>
      </c>
      <c r="W65">
        <f t="shared" si="10"/>
        <v>6.4049999999999994</v>
      </c>
      <c r="X65">
        <v>5</v>
      </c>
      <c r="Y65" t="s">
        <v>231</v>
      </c>
    </row>
    <row r="66" spans="1:25" x14ac:dyDescent="0.25">
      <c r="A66">
        <v>65</v>
      </c>
      <c r="B66" t="s">
        <v>113</v>
      </c>
      <c r="C66" t="s">
        <v>95</v>
      </c>
      <c r="D66">
        <v>0</v>
      </c>
      <c r="E66">
        <v>3</v>
      </c>
      <c r="F66">
        <v>3</v>
      </c>
      <c r="G66">
        <v>4</v>
      </c>
      <c r="H66">
        <v>3</v>
      </c>
      <c r="I66">
        <v>3</v>
      </c>
      <c r="J66">
        <v>5</v>
      </c>
      <c r="K66">
        <v>186</v>
      </c>
      <c r="L66">
        <f t="shared" si="11"/>
        <v>-2.5891899999999999</v>
      </c>
      <c r="M66">
        <f t="shared" si="0"/>
        <v>3.5944119999999997</v>
      </c>
      <c r="N66">
        <f t="shared" si="1"/>
        <v>6.1496999999999993</v>
      </c>
      <c r="O66">
        <f t="shared" si="2"/>
        <v>1.6247</v>
      </c>
      <c r="P66">
        <f t="shared" si="3"/>
        <v>1.80593676</v>
      </c>
      <c r="Q66">
        <f t="shared" si="4"/>
        <v>1.8009000000000002</v>
      </c>
      <c r="R66">
        <f t="shared" si="5"/>
        <v>0.39126000000000016</v>
      </c>
      <c r="S66">
        <f t="shared" si="6"/>
        <v>1.85026</v>
      </c>
      <c r="T66">
        <f t="shared" si="7"/>
        <v>7.3262</v>
      </c>
      <c r="U66">
        <f t="shared" si="8"/>
        <v>7.0257999999999994</v>
      </c>
      <c r="V66">
        <f t="shared" si="9"/>
        <v>6.9690000000000003</v>
      </c>
      <c r="W66">
        <f t="shared" si="10"/>
        <v>6.9227999999999996</v>
      </c>
      <c r="X66">
        <v>5</v>
      </c>
      <c r="Y66" t="s">
        <v>231</v>
      </c>
    </row>
    <row r="67" spans="1:25" x14ac:dyDescent="0.25">
      <c r="A67">
        <v>66</v>
      </c>
      <c r="B67" t="s">
        <v>63</v>
      </c>
      <c r="C67" t="s">
        <v>64</v>
      </c>
      <c r="D67">
        <v>1</v>
      </c>
      <c r="E67">
        <v>3</v>
      </c>
      <c r="F67">
        <v>2</v>
      </c>
      <c r="G67">
        <v>3</v>
      </c>
      <c r="H67">
        <v>3</v>
      </c>
      <c r="I67">
        <v>3</v>
      </c>
      <c r="J67">
        <v>5</v>
      </c>
      <c r="K67">
        <v>1068</v>
      </c>
      <c r="L67">
        <f t="shared" si="11"/>
        <v>-3.1497500000000005</v>
      </c>
      <c r="M67">
        <f t="shared" ref="M67:M129" si="12">0.453*E67+0.49*G67+0.0923*H67-0.000008*K67</f>
        <v>3.0973559999999996</v>
      </c>
      <c r="N67">
        <f t="shared" ref="N67:N129" si="13">0.6166+0.5929*E67+0.6002*G67+0.4636*H67-0.0002*K67</f>
        <v>5.3731000000000009</v>
      </c>
      <c r="O67">
        <f t="shared" ref="O67:O129" si="14">0.1245*E67+0.1346*G67+0.25*H67-0.0002*K67</f>
        <v>1.3136999999999999</v>
      </c>
      <c r="P67">
        <f t="shared" ref="P67:P129" si="15">0.112*E67+0.138*G67+0.306*H67-0.00000034*K67</f>
        <v>1.6676368799999999</v>
      </c>
      <c r="Q67">
        <f t="shared" ref="Q67:Q129" si="16">0.0055*E67+0.1257*F67-0.0765*G67+0.1753*H67+0.402*I67-0.0001*K67</f>
        <v>1.6635</v>
      </c>
      <c r="R67">
        <f t="shared" ref="R67:R129" si="17">-1.459-0.005*E67+0.0947*F67-0.041*G67+0.2572*H67+0.327*I67-0.00004*K67</f>
        <v>0.3022800000000001</v>
      </c>
      <c r="S67">
        <f t="shared" ref="S67:S129" si="18">-0.005*E67+0.0947*F67-0.041*G67+0.2572*H67+0.327*I67-0.00004*K67</f>
        <v>1.76128</v>
      </c>
      <c r="T67">
        <f t="shared" ref="T67:T129" si="19">0.686*E67+0.7901*G67+0.715*H67-0.0002*K67</f>
        <v>6.3597000000000001</v>
      </c>
      <c r="U67">
        <f t="shared" ref="U67:U129" si="20">0.69*E67+0.751*G67+0.663*H67-0.0002*K67</f>
        <v>6.0983999999999998</v>
      </c>
      <c r="V67">
        <f t="shared" ref="V67:V129" si="21">0.741*E67+0.888*G67+0.429*H67-0.0005*K67</f>
        <v>5.6400000000000006</v>
      </c>
      <c r="W67">
        <f t="shared" ref="W67:W129" si="22">0.566*E67+0.96*G67+0.474*H67-0.0002*K67</f>
        <v>5.7863999999999987</v>
      </c>
      <c r="X67">
        <v>5</v>
      </c>
      <c r="Y67" t="s">
        <v>231</v>
      </c>
    </row>
    <row r="68" spans="1:25" x14ac:dyDescent="0.25">
      <c r="A68">
        <v>67</v>
      </c>
      <c r="B68" t="s">
        <v>114</v>
      </c>
      <c r="C68" t="s">
        <v>115</v>
      </c>
      <c r="D68">
        <v>1</v>
      </c>
      <c r="E68">
        <v>3</v>
      </c>
      <c r="F68">
        <v>3</v>
      </c>
      <c r="G68">
        <v>3</v>
      </c>
      <c r="H68">
        <v>4</v>
      </c>
      <c r="I68">
        <v>3</v>
      </c>
      <c r="J68">
        <v>6</v>
      </c>
      <c r="K68">
        <v>405</v>
      </c>
      <c r="L68">
        <f t="shared" ref="L68:L129" si="23">-5.921+0.453*E68+0.49*G68+0.00923*H68-0.00008*K68</f>
        <v>-3.0874800000000007</v>
      </c>
      <c r="M68">
        <f t="shared" si="12"/>
        <v>3.19496</v>
      </c>
      <c r="N68">
        <f t="shared" si="13"/>
        <v>5.9692999999999996</v>
      </c>
      <c r="O68">
        <f t="shared" si="14"/>
        <v>1.6962999999999999</v>
      </c>
      <c r="P68">
        <f t="shared" si="15"/>
        <v>1.9738623</v>
      </c>
      <c r="Q68">
        <f t="shared" si="16"/>
        <v>2.0307999999999997</v>
      </c>
      <c r="R68">
        <f t="shared" si="17"/>
        <v>0.68070000000000008</v>
      </c>
      <c r="S68">
        <f t="shared" si="18"/>
        <v>2.1396999999999999</v>
      </c>
      <c r="T68">
        <f t="shared" si="19"/>
        <v>7.2072999999999992</v>
      </c>
      <c r="U68">
        <f t="shared" si="20"/>
        <v>6.8940000000000001</v>
      </c>
      <c r="V68">
        <f t="shared" si="21"/>
        <v>6.400500000000001</v>
      </c>
      <c r="W68">
        <f t="shared" si="22"/>
        <v>6.3929999999999989</v>
      </c>
      <c r="X68">
        <v>6</v>
      </c>
      <c r="Y68" t="s">
        <v>230</v>
      </c>
    </row>
    <row r="69" spans="1:25" x14ac:dyDescent="0.25">
      <c r="A69">
        <v>68</v>
      </c>
      <c r="B69" t="s">
        <v>116</v>
      </c>
      <c r="C69" t="s">
        <v>62</v>
      </c>
      <c r="D69">
        <v>0</v>
      </c>
      <c r="E69">
        <v>3</v>
      </c>
      <c r="F69">
        <v>1</v>
      </c>
      <c r="G69">
        <v>4</v>
      </c>
      <c r="H69">
        <v>4</v>
      </c>
      <c r="I69">
        <v>4</v>
      </c>
      <c r="J69">
        <v>8</v>
      </c>
      <c r="K69">
        <v>130</v>
      </c>
      <c r="L69">
        <f t="shared" si="23"/>
        <v>-2.5754800000000007</v>
      </c>
      <c r="M69">
        <f t="shared" si="12"/>
        <v>3.68716</v>
      </c>
      <c r="N69">
        <f t="shared" si="13"/>
        <v>6.6244999999999994</v>
      </c>
      <c r="O69">
        <f t="shared" si="14"/>
        <v>1.8858999999999999</v>
      </c>
      <c r="P69">
        <f t="shared" si="15"/>
        <v>2.1119558</v>
      </c>
      <c r="Q69">
        <f t="shared" si="16"/>
        <v>2.1324000000000005</v>
      </c>
      <c r="R69">
        <f t="shared" si="17"/>
        <v>0.78830000000000011</v>
      </c>
      <c r="S69">
        <f t="shared" si="18"/>
        <v>2.2473000000000001</v>
      </c>
      <c r="T69">
        <f t="shared" si="19"/>
        <v>8.0524000000000004</v>
      </c>
      <c r="U69">
        <f t="shared" si="20"/>
        <v>7.7</v>
      </c>
      <c r="V69">
        <f t="shared" si="21"/>
        <v>7.4260000000000002</v>
      </c>
      <c r="W69">
        <f t="shared" si="22"/>
        <v>7.4080000000000004</v>
      </c>
      <c r="X69">
        <v>8</v>
      </c>
      <c r="Y69" t="s">
        <v>230</v>
      </c>
    </row>
    <row r="70" spans="1:25" x14ac:dyDescent="0.25">
      <c r="A70">
        <v>69</v>
      </c>
      <c r="B70" t="s">
        <v>117</v>
      </c>
      <c r="C70" t="s">
        <v>75</v>
      </c>
      <c r="D70">
        <v>1</v>
      </c>
      <c r="E70">
        <v>4</v>
      </c>
      <c r="F70">
        <v>3</v>
      </c>
      <c r="G70">
        <v>4</v>
      </c>
      <c r="H70">
        <v>4</v>
      </c>
      <c r="I70">
        <v>4</v>
      </c>
      <c r="J70">
        <v>7</v>
      </c>
      <c r="K70">
        <v>412</v>
      </c>
      <c r="L70">
        <f t="shared" si="23"/>
        <v>-2.1450400000000003</v>
      </c>
      <c r="M70">
        <f t="shared" si="12"/>
        <v>4.1379040000000007</v>
      </c>
      <c r="N70">
        <f t="shared" si="13"/>
        <v>7.1609999999999996</v>
      </c>
      <c r="O70">
        <f t="shared" si="14"/>
        <v>1.954</v>
      </c>
      <c r="P70">
        <f t="shared" si="15"/>
        <v>2.2238599200000002</v>
      </c>
      <c r="Q70">
        <f t="shared" si="16"/>
        <v>2.3611000000000004</v>
      </c>
      <c r="R70">
        <f t="shared" si="17"/>
        <v>0.96141999999999994</v>
      </c>
      <c r="S70">
        <f t="shared" si="18"/>
        <v>2.42042</v>
      </c>
      <c r="T70">
        <f t="shared" si="19"/>
        <v>8.6820000000000004</v>
      </c>
      <c r="U70">
        <f t="shared" si="20"/>
        <v>8.3336000000000006</v>
      </c>
      <c r="V70">
        <f t="shared" si="21"/>
        <v>8.0259999999999998</v>
      </c>
      <c r="W70">
        <f t="shared" si="22"/>
        <v>7.9175999999999993</v>
      </c>
      <c r="X70">
        <v>7</v>
      </c>
      <c r="Y70" t="s">
        <v>230</v>
      </c>
    </row>
    <row r="71" spans="1:25" x14ac:dyDescent="0.25">
      <c r="A71">
        <v>70</v>
      </c>
      <c r="B71" t="s">
        <v>61</v>
      </c>
      <c r="C71" t="s">
        <v>62</v>
      </c>
      <c r="D71">
        <v>0</v>
      </c>
      <c r="E71">
        <v>3</v>
      </c>
      <c r="F71">
        <v>2</v>
      </c>
      <c r="G71">
        <v>3</v>
      </c>
      <c r="H71">
        <v>3</v>
      </c>
      <c r="I71">
        <v>3</v>
      </c>
      <c r="J71">
        <v>5</v>
      </c>
      <c r="K71">
        <v>744</v>
      </c>
      <c r="L71">
        <f t="shared" si="23"/>
        <v>-3.1238300000000003</v>
      </c>
      <c r="M71">
        <f t="shared" si="12"/>
        <v>3.0999479999999995</v>
      </c>
      <c r="N71">
        <f t="shared" si="13"/>
        <v>5.4379000000000008</v>
      </c>
      <c r="O71">
        <f t="shared" si="14"/>
        <v>1.3784999999999998</v>
      </c>
      <c r="P71">
        <f t="shared" si="15"/>
        <v>1.6677470399999998</v>
      </c>
      <c r="Q71">
        <f t="shared" si="16"/>
        <v>1.6959</v>
      </c>
      <c r="R71">
        <f t="shared" si="17"/>
        <v>0.31524000000000008</v>
      </c>
      <c r="S71">
        <f t="shared" si="18"/>
        <v>1.77424</v>
      </c>
      <c r="T71">
        <f t="shared" si="19"/>
        <v>6.4245000000000001</v>
      </c>
      <c r="U71">
        <f t="shared" si="20"/>
        <v>6.1632000000000007</v>
      </c>
      <c r="V71">
        <f t="shared" si="21"/>
        <v>5.8020000000000005</v>
      </c>
      <c r="W71">
        <f t="shared" si="22"/>
        <v>5.8511999999999995</v>
      </c>
      <c r="X71">
        <v>5</v>
      </c>
      <c r="Y71" t="s">
        <v>231</v>
      </c>
    </row>
    <row r="72" spans="1:25" x14ac:dyDescent="0.25">
      <c r="A72">
        <v>71</v>
      </c>
      <c r="B72" t="s">
        <v>56</v>
      </c>
      <c r="C72" t="s">
        <v>14</v>
      </c>
      <c r="D72">
        <v>0</v>
      </c>
      <c r="E72">
        <v>3</v>
      </c>
      <c r="F72">
        <v>1</v>
      </c>
      <c r="G72">
        <v>3</v>
      </c>
      <c r="H72">
        <v>4</v>
      </c>
      <c r="I72">
        <v>3</v>
      </c>
      <c r="J72">
        <v>6</v>
      </c>
      <c r="K72">
        <v>834</v>
      </c>
      <c r="L72">
        <f t="shared" si="23"/>
        <v>-3.1218000000000008</v>
      </c>
      <c r="M72">
        <f t="shared" si="12"/>
        <v>3.1915279999999999</v>
      </c>
      <c r="N72">
        <f t="shared" si="13"/>
        <v>5.8834999999999997</v>
      </c>
      <c r="O72">
        <f t="shared" si="14"/>
        <v>1.6104999999999998</v>
      </c>
      <c r="P72">
        <f t="shared" si="15"/>
        <v>1.97371644</v>
      </c>
      <c r="Q72">
        <f t="shared" si="16"/>
        <v>1.7365000000000002</v>
      </c>
      <c r="R72">
        <f t="shared" si="17"/>
        <v>0.47414000000000006</v>
      </c>
      <c r="S72">
        <f t="shared" si="18"/>
        <v>1.9331399999999999</v>
      </c>
      <c r="T72">
        <f t="shared" si="19"/>
        <v>7.1214999999999993</v>
      </c>
      <c r="U72">
        <f t="shared" si="20"/>
        <v>6.8082000000000003</v>
      </c>
      <c r="V72">
        <f t="shared" si="21"/>
        <v>6.1860000000000008</v>
      </c>
      <c r="W72">
        <f t="shared" si="22"/>
        <v>6.307199999999999</v>
      </c>
      <c r="X72">
        <v>6</v>
      </c>
      <c r="Y72" t="s">
        <v>230</v>
      </c>
    </row>
    <row r="73" spans="1:25" x14ac:dyDescent="0.25">
      <c r="A73">
        <v>72</v>
      </c>
      <c r="B73" t="s">
        <v>59</v>
      </c>
      <c r="C73" t="s">
        <v>38</v>
      </c>
      <c r="D73">
        <v>0</v>
      </c>
      <c r="E73">
        <v>3</v>
      </c>
      <c r="F73">
        <v>3</v>
      </c>
      <c r="G73">
        <v>4</v>
      </c>
      <c r="H73">
        <v>4</v>
      </c>
      <c r="I73">
        <v>3</v>
      </c>
      <c r="J73">
        <v>6</v>
      </c>
      <c r="K73">
        <v>437</v>
      </c>
      <c r="L73">
        <f t="shared" si="23"/>
        <v>-2.6000400000000004</v>
      </c>
      <c r="M73">
        <f t="shared" si="12"/>
        <v>3.684704</v>
      </c>
      <c r="N73">
        <f t="shared" si="13"/>
        <v>6.5630999999999995</v>
      </c>
      <c r="O73">
        <f t="shared" si="14"/>
        <v>1.8245</v>
      </c>
      <c r="P73">
        <f t="shared" si="15"/>
        <v>2.1118514200000003</v>
      </c>
      <c r="Q73">
        <f t="shared" si="16"/>
        <v>1.9511000000000001</v>
      </c>
      <c r="R73">
        <f t="shared" si="17"/>
        <v>0.6384200000000001</v>
      </c>
      <c r="S73">
        <f t="shared" si="18"/>
        <v>2.0974200000000001</v>
      </c>
      <c r="T73">
        <f t="shared" si="19"/>
        <v>7.9910000000000005</v>
      </c>
      <c r="U73">
        <f t="shared" si="20"/>
        <v>7.6386000000000003</v>
      </c>
      <c r="V73">
        <f t="shared" si="21"/>
        <v>7.2725000000000009</v>
      </c>
      <c r="W73">
        <f t="shared" si="22"/>
        <v>7.3466000000000005</v>
      </c>
      <c r="X73">
        <v>6</v>
      </c>
      <c r="Y73" t="s">
        <v>230</v>
      </c>
    </row>
    <row r="74" spans="1:25" x14ac:dyDescent="0.25">
      <c r="A74">
        <v>73</v>
      </c>
      <c r="B74" t="s">
        <v>41</v>
      </c>
      <c r="C74" t="s">
        <v>24</v>
      </c>
      <c r="D74">
        <v>0</v>
      </c>
      <c r="E74">
        <v>2</v>
      </c>
      <c r="F74">
        <v>1</v>
      </c>
      <c r="G74">
        <v>3</v>
      </c>
      <c r="H74">
        <v>3</v>
      </c>
      <c r="I74">
        <v>3</v>
      </c>
      <c r="J74">
        <v>5</v>
      </c>
      <c r="K74">
        <v>890</v>
      </c>
      <c r="L74">
        <f t="shared" si="23"/>
        <v>-3.5885100000000008</v>
      </c>
      <c r="M74">
        <f t="shared" si="12"/>
        <v>2.6457799999999998</v>
      </c>
      <c r="N74">
        <f t="shared" si="13"/>
        <v>4.8158000000000003</v>
      </c>
      <c r="O74">
        <f t="shared" si="14"/>
        <v>1.2248000000000001</v>
      </c>
      <c r="P74">
        <f t="shared" si="15"/>
        <v>1.5556974000000001</v>
      </c>
      <c r="Q74">
        <f t="shared" si="16"/>
        <v>1.5501</v>
      </c>
      <c r="R74">
        <f t="shared" si="17"/>
        <v>0.21969999999999998</v>
      </c>
      <c r="S74">
        <f t="shared" si="18"/>
        <v>1.6787000000000001</v>
      </c>
      <c r="T74">
        <f t="shared" si="19"/>
        <v>5.7092999999999998</v>
      </c>
      <c r="U74">
        <f t="shared" si="20"/>
        <v>5.444</v>
      </c>
      <c r="V74">
        <f t="shared" si="21"/>
        <v>4.9879999999999995</v>
      </c>
      <c r="W74">
        <f t="shared" si="22"/>
        <v>5.2559999999999993</v>
      </c>
      <c r="X74">
        <v>5</v>
      </c>
      <c r="Y74" t="s">
        <v>231</v>
      </c>
    </row>
    <row r="75" spans="1:25" x14ac:dyDescent="0.25">
      <c r="A75">
        <v>74</v>
      </c>
      <c r="B75" t="s">
        <v>118</v>
      </c>
      <c r="C75" t="s">
        <v>119</v>
      </c>
      <c r="D75">
        <v>1</v>
      </c>
      <c r="E75">
        <v>3</v>
      </c>
      <c r="F75">
        <v>2</v>
      </c>
      <c r="G75">
        <v>3</v>
      </c>
      <c r="H75">
        <v>3</v>
      </c>
      <c r="I75">
        <v>3</v>
      </c>
      <c r="J75">
        <v>5</v>
      </c>
      <c r="K75">
        <v>346</v>
      </c>
      <c r="L75">
        <f t="shared" si="23"/>
        <v>-3.0919900000000005</v>
      </c>
      <c r="M75">
        <f t="shared" si="12"/>
        <v>3.1031319999999996</v>
      </c>
      <c r="N75">
        <f t="shared" si="13"/>
        <v>5.5175000000000001</v>
      </c>
      <c r="O75">
        <f t="shared" si="14"/>
        <v>1.4581</v>
      </c>
      <c r="P75">
        <f t="shared" si="15"/>
        <v>1.6678823599999999</v>
      </c>
      <c r="Q75">
        <f t="shared" si="16"/>
        <v>1.7357</v>
      </c>
      <c r="R75">
        <f t="shared" si="17"/>
        <v>0.33116000000000007</v>
      </c>
      <c r="S75">
        <f t="shared" si="18"/>
        <v>1.79016</v>
      </c>
      <c r="T75">
        <f t="shared" si="19"/>
        <v>6.5040999999999993</v>
      </c>
      <c r="U75">
        <f t="shared" si="20"/>
        <v>6.2427999999999999</v>
      </c>
      <c r="V75">
        <f t="shared" si="21"/>
        <v>6.0010000000000003</v>
      </c>
      <c r="W75">
        <f t="shared" si="22"/>
        <v>5.9307999999999987</v>
      </c>
      <c r="X75">
        <v>5</v>
      </c>
      <c r="Y75" t="s">
        <v>231</v>
      </c>
    </row>
    <row r="76" spans="1:25" x14ac:dyDescent="0.25">
      <c r="A76">
        <v>75</v>
      </c>
      <c r="B76" t="s">
        <v>21</v>
      </c>
      <c r="C76" t="s">
        <v>22</v>
      </c>
      <c r="D76">
        <v>1</v>
      </c>
      <c r="E76">
        <v>4</v>
      </c>
      <c r="F76">
        <v>3</v>
      </c>
      <c r="G76">
        <v>3</v>
      </c>
      <c r="H76">
        <v>4</v>
      </c>
      <c r="I76">
        <v>4</v>
      </c>
      <c r="J76">
        <v>6</v>
      </c>
      <c r="K76">
        <v>1446</v>
      </c>
      <c r="L76">
        <f t="shared" si="23"/>
        <v>-2.7177600000000002</v>
      </c>
      <c r="M76">
        <f t="shared" si="12"/>
        <v>3.6396320000000002</v>
      </c>
      <c r="N76">
        <f t="shared" si="13"/>
        <v>6.3540000000000001</v>
      </c>
      <c r="O76">
        <f t="shared" si="14"/>
        <v>1.6126</v>
      </c>
      <c r="P76">
        <f t="shared" si="15"/>
        <v>2.0855083600000004</v>
      </c>
      <c r="Q76">
        <f t="shared" si="16"/>
        <v>2.3342000000000001</v>
      </c>
      <c r="R76">
        <f t="shared" si="17"/>
        <v>0.96105999999999991</v>
      </c>
      <c r="S76">
        <f t="shared" si="18"/>
        <v>2.4200599999999999</v>
      </c>
      <c r="T76">
        <f t="shared" si="19"/>
        <v>7.6850999999999994</v>
      </c>
      <c r="U76">
        <f t="shared" si="20"/>
        <v>7.3757999999999999</v>
      </c>
      <c r="V76">
        <f t="shared" si="21"/>
        <v>6.6210000000000004</v>
      </c>
      <c r="W76">
        <f t="shared" si="22"/>
        <v>6.7507999999999999</v>
      </c>
      <c r="X76">
        <v>6</v>
      </c>
      <c r="Y76" t="s">
        <v>230</v>
      </c>
    </row>
    <row r="77" spans="1:25" x14ac:dyDescent="0.25">
      <c r="A77">
        <v>76</v>
      </c>
      <c r="B77" t="s">
        <v>122</v>
      </c>
      <c r="C77" t="s">
        <v>123</v>
      </c>
      <c r="D77">
        <v>1</v>
      </c>
      <c r="E77">
        <v>4</v>
      </c>
      <c r="F77">
        <v>4</v>
      </c>
      <c r="G77">
        <v>4</v>
      </c>
      <c r="H77">
        <v>4</v>
      </c>
      <c r="I77">
        <v>4</v>
      </c>
      <c r="J77">
        <v>8</v>
      </c>
      <c r="K77">
        <v>583</v>
      </c>
      <c r="L77">
        <f t="shared" si="23"/>
        <v>-2.1587200000000002</v>
      </c>
      <c r="M77">
        <f t="shared" si="12"/>
        <v>4.1365360000000004</v>
      </c>
      <c r="N77">
        <f t="shared" si="13"/>
        <v>7.1267999999999994</v>
      </c>
      <c r="O77">
        <f t="shared" si="14"/>
        <v>1.9198</v>
      </c>
      <c r="P77">
        <f t="shared" si="15"/>
        <v>2.2238017800000001</v>
      </c>
      <c r="Q77">
        <f t="shared" si="16"/>
        <v>2.4697000000000005</v>
      </c>
      <c r="R77">
        <f t="shared" si="17"/>
        <v>1.04928</v>
      </c>
      <c r="S77">
        <f t="shared" si="18"/>
        <v>2.5082800000000001</v>
      </c>
      <c r="T77">
        <f t="shared" si="19"/>
        <v>8.6478000000000002</v>
      </c>
      <c r="U77">
        <f t="shared" si="20"/>
        <v>8.2994000000000003</v>
      </c>
      <c r="V77">
        <f t="shared" si="21"/>
        <v>7.9404999999999992</v>
      </c>
      <c r="W77">
        <f t="shared" si="22"/>
        <v>7.8833999999999991</v>
      </c>
      <c r="X77">
        <v>8</v>
      </c>
      <c r="Y77" t="s">
        <v>230</v>
      </c>
    </row>
    <row r="78" spans="1:25" x14ac:dyDescent="0.25">
      <c r="A78">
        <v>77</v>
      </c>
      <c r="B78" t="s">
        <v>120</v>
      </c>
      <c r="C78" t="s">
        <v>121</v>
      </c>
      <c r="D78">
        <v>1</v>
      </c>
      <c r="E78">
        <v>3</v>
      </c>
      <c r="F78">
        <v>1</v>
      </c>
      <c r="G78">
        <v>3</v>
      </c>
      <c r="H78">
        <v>3</v>
      </c>
      <c r="I78">
        <v>3</v>
      </c>
      <c r="J78">
        <v>4</v>
      </c>
      <c r="K78">
        <v>269</v>
      </c>
      <c r="L78">
        <f t="shared" si="23"/>
        <v>-3.0858300000000005</v>
      </c>
      <c r="M78">
        <f t="shared" si="12"/>
        <v>3.1037479999999995</v>
      </c>
      <c r="N78">
        <f t="shared" si="13"/>
        <v>5.5329000000000006</v>
      </c>
      <c r="O78">
        <f t="shared" si="14"/>
        <v>1.4734999999999998</v>
      </c>
      <c r="P78">
        <f t="shared" si="15"/>
        <v>1.66790854</v>
      </c>
      <c r="Q78">
        <f t="shared" si="16"/>
        <v>1.6177000000000001</v>
      </c>
      <c r="R78">
        <f t="shared" si="17"/>
        <v>0.23954000000000009</v>
      </c>
      <c r="S78">
        <f t="shared" si="18"/>
        <v>1.6985399999999999</v>
      </c>
      <c r="T78">
        <f t="shared" si="19"/>
        <v>6.5194999999999999</v>
      </c>
      <c r="U78">
        <f t="shared" si="20"/>
        <v>6.2582000000000004</v>
      </c>
      <c r="V78">
        <f t="shared" si="21"/>
        <v>6.0395000000000003</v>
      </c>
      <c r="W78">
        <f t="shared" si="22"/>
        <v>5.9461999999999993</v>
      </c>
      <c r="X78">
        <v>4</v>
      </c>
      <c r="Y78" t="s">
        <v>231</v>
      </c>
    </row>
    <row r="79" spans="1:25" x14ac:dyDescent="0.25">
      <c r="A79">
        <v>78</v>
      </c>
      <c r="B79" t="s">
        <v>124</v>
      </c>
      <c r="C79" t="s">
        <v>125</v>
      </c>
      <c r="D79">
        <v>1</v>
      </c>
      <c r="E79">
        <v>3</v>
      </c>
      <c r="F79">
        <v>3</v>
      </c>
      <c r="G79">
        <v>4</v>
      </c>
      <c r="H79">
        <v>4</v>
      </c>
      <c r="I79">
        <v>3</v>
      </c>
      <c r="J79">
        <v>6</v>
      </c>
      <c r="K79">
        <v>501</v>
      </c>
      <c r="L79">
        <f t="shared" si="23"/>
        <v>-2.6051600000000006</v>
      </c>
      <c r="M79">
        <f t="shared" si="12"/>
        <v>3.6841920000000004</v>
      </c>
      <c r="N79">
        <f t="shared" si="13"/>
        <v>6.5502999999999991</v>
      </c>
      <c r="O79">
        <f t="shared" si="14"/>
        <v>1.8116999999999999</v>
      </c>
      <c r="P79">
        <f t="shared" si="15"/>
        <v>2.1118296600000002</v>
      </c>
      <c r="Q79">
        <f t="shared" si="16"/>
        <v>1.9447000000000001</v>
      </c>
      <c r="R79">
        <f t="shared" si="17"/>
        <v>0.63586000000000009</v>
      </c>
      <c r="S79">
        <f t="shared" si="18"/>
        <v>2.0948600000000002</v>
      </c>
      <c r="T79">
        <f t="shared" si="19"/>
        <v>7.9782000000000002</v>
      </c>
      <c r="U79">
        <f t="shared" si="20"/>
        <v>7.6257999999999999</v>
      </c>
      <c r="V79">
        <f t="shared" si="21"/>
        <v>7.2405000000000008</v>
      </c>
      <c r="W79">
        <f t="shared" si="22"/>
        <v>7.3338000000000001</v>
      </c>
      <c r="X79">
        <v>6</v>
      </c>
      <c r="Y79" t="s">
        <v>230</v>
      </c>
    </row>
    <row r="80" spans="1:25" x14ac:dyDescent="0.25">
      <c r="A80">
        <v>79</v>
      </c>
      <c r="B80" t="s">
        <v>128</v>
      </c>
      <c r="C80" t="s">
        <v>129</v>
      </c>
      <c r="D80">
        <v>1</v>
      </c>
      <c r="E80">
        <v>3</v>
      </c>
      <c r="F80">
        <v>2</v>
      </c>
      <c r="G80">
        <v>3</v>
      </c>
      <c r="H80">
        <v>3</v>
      </c>
      <c r="I80">
        <v>4</v>
      </c>
      <c r="J80">
        <v>8</v>
      </c>
      <c r="K80">
        <v>161</v>
      </c>
      <c r="L80">
        <f t="shared" si="23"/>
        <v>-3.0771900000000003</v>
      </c>
      <c r="M80">
        <f t="shared" si="12"/>
        <v>3.1046119999999995</v>
      </c>
      <c r="N80">
        <f t="shared" si="13"/>
        <v>5.5545000000000009</v>
      </c>
      <c r="O80">
        <f t="shared" si="14"/>
        <v>1.4950999999999999</v>
      </c>
      <c r="P80">
        <f t="shared" si="15"/>
        <v>1.66794526</v>
      </c>
      <c r="Q80">
        <f t="shared" si="16"/>
        <v>2.1562000000000001</v>
      </c>
      <c r="R80">
        <f t="shared" si="17"/>
        <v>0.66556000000000004</v>
      </c>
      <c r="S80">
        <f t="shared" si="18"/>
        <v>2.1245600000000002</v>
      </c>
      <c r="T80">
        <f t="shared" si="19"/>
        <v>6.5411000000000001</v>
      </c>
      <c r="U80">
        <f t="shared" si="20"/>
        <v>6.2798000000000007</v>
      </c>
      <c r="V80">
        <f t="shared" si="21"/>
        <v>6.0935000000000006</v>
      </c>
      <c r="W80">
        <f t="shared" si="22"/>
        <v>5.9677999999999995</v>
      </c>
      <c r="X80">
        <v>8</v>
      </c>
      <c r="Y80" t="s">
        <v>231</v>
      </c>
    </row>
    <row r="81" spans="1:25" x14ac:dyDescent="0.25">
      <c r="A81">
        <v>80</v>
      </c>
      <c r="B81" t="s">
        <v>60</v>
      </c>
      <c r="C81" t="s">
        <v>48</v>
      </c>
      <c r="D81">
        <v>0</v>
      </c>
      <c r="E81">
        <v>1</v>
      </c>
      <c r="F81">
        <v>1</v>
      </c>
      <c r="G81">
        <v>2</v>
      </c>
      <c r="H81">
        <v>2</v>
      </c>
      <c r="I81">
        <v>3</v>
      </c>
      <c r="J81">
        <v>4</v>
      </c>
      <c r="K81">
        <v>164</v>
      </c>
      <c r="L81">
        <f t="shared" si="23"/>
        <v>-4.4826599999999992</v>
      </c>
      <c r="M81">
        <f t="shared" si="12"/>
        <v>1.6162879999999999</v>
      </c>
      <c r="N81">
        <f t="shared" si="13"/>
        <v>3.3043</v>
      </c>
      <c r="O81">
        <f t="shared" si="14"/>
        <v>0.86089999999999989</v>
      </c>
      <c r="P81">
        <f t="shared" si="15"/>
        <v>0.99994424000000004</v>
      </c>
      <c r="Q81">
        <f t="shared" si="16"/>
        <v>1.5184</v>
      </c>
      <c r="R81">
        <f t="shared" si="17"/>
        <v>3.7540000000000025E-2</v>
      </c>
      <c r="S81">
        <f t="shared" si="18"/>
        <v>1.4965400000000002</v>
      </c>
      <c r="T81">
        <f t="shared" si="19"/>
        <v>3.6634000000000002</v>
      </c>
      <c r="U81">
        <f t="shared" si="20"/>
        <v>3.4852000000000003</v>
      </c>
      <c r="V81">
        <f t="shared" si="21"/>
        <v>3.2930000000000001</v>
      </c>
      <c r="W81">
        <f t="shared" si="22"/>
        <v>3.4011999999999998</v>
      </c>
      <c r="X81">
        <v>4</v>
      </c>
      <c r="Y81" t="s">
        <v>230</v>
      </c>
    </row>
    <row r="82" spans="1:25" x14ac:dyDescent="0.25">
      <c r="A82">
        <v>81</v>
      </c>
      <c r="B82" t="s">
        <v>126</v>
      </c>
      <c r="C82" t="s">
        <v>127</v>
      </c>
      <c r="D82">
        <v>1</v>
      </c>
      <c r="E82">
        <v>3</v>
      </c>
      <c r="F82">
        <v>2</v>
      </c>
      <c r="G82">
        <v>3</v>
      </c>
      <c r="H82">
        <v>3</v>
      </c>
      <c r="I82">
        <v>3</v>
      </c>
      <c r="J82">
        <v>6</v>
      </c>
      <c r="K82">
        <v>329</v>
      </c>
      <c r="L82">
        <f t="shared" si="23"/>
        <v>-3.0906300000000004</v>
      </c>
      <c r="M82">
        <f t="shared" si="12"/>
        <v>3.1032679999999995</v>
      </c>
      <c r="N82">
        <f t="shared" si="13"/>
        <v>5.5209000000000001</v>
      </c>
      <c r="O82">
        <f t="shared" si="14"/>
        <v>1.4614999999999998</v>
      </c>
      <c r="P82">
        <f t="shared" si="15"/>
        <v>1.6678881399999999</v>
      </c>
      <c r="Q82">
        <f t="shared" si="16"/>
        <v>1.7374000000000001</v>
      </c>
      <c r="R82">
        <f t="shared" si="17"/>
        <v>0.33184000000000008</v>
      </c>
      <c r="S82">
        <f t="shared" si="18"/>
        <v>1.79084</v>
      </c>
      <c r="T82">
        <f t="shared" si="19"/>
        <v>6.5074999999999994</v>
      </c>
      <c r="U82">
        <f t="shared" si="20"/>
        <v>6.2462</v>
      </c>
      <c r="V82">
        <f t="shared" si="21"/>
        <v>6.0095000000000001</v>
      </c>
      <c r="W82">
        <f t="shared" si="22"/>
        <v>5.9341999999999988</v>
      </c>
      <c r="X82">
        <v>6</v>
      </c>
      <c r="Y82" t="s">
        <v>231</v>
      </c>
    </row>
    <row r="83" spans="1:25" x14ac:dyDescent="0.25">
      <c r="A83">
        <v>82</v>
      </c>
      <c r="B83" t="s">
        <v>25</v>
      </c>
      <c r="C83" t="s">
        <v>26</v>
      </c>
      <c r="D83">
        <v>1</v>
      </c>
      <c r="E83">
        <v>4</v>
      </c>
      <c r="F83">
        <v>3</v>
      </c>
      <c r="G83">
        <v>3</v>
      </c>
      <c r="H83">
        <v>4</v>
      </c>
      <c r="I83">
        <v>4</v>
      </c>
      <c r="J83">
        <v>6</v>
      </c>
      <c r="K83">
        <v>2713</v>
      </c>
      <c r="L83">
        <f t="shared" si="23"/>
        <v>-2.8191200000000003</v>
      </c>
      <c r="M83">
        <f t="shared" si="12"/>
        <v>3.6294960000000001</v>
      </c>
      <c r="N83">
        <f t="shared" si="13"/>
        <v>6.1006</v>
      </c>
      <c r="O83">
        <f t="shared" si="14"/>
        <v>1.3592</v>
      </c>
      <c r="P83">
        <f t="shared" si="15"/>
        <v>2.0850775800000001</v>
      </c>
      <c r="Q83">
        <f t="shared" si="16"/>
        <v>2.2075</v>
      </c>
      <c r="R83">
        <f t="shared" si="17"/>
        <v>0.91037999999999997</v>
      </c>
      <c r="S83">
        <f t="shared" si="18"/>
        <v>2.36938</v>
      </c>
      <c r="T83">
        <f t="shared" si="19"/>
        <v>7.4316999999999993</v>
      </c>
      <c r="U83">
        <f t="shared" si="20"/>
        <v>7.1223999999999998</v>
      </c>
      <c r="V83">
        <f t="shared" si="21"/>
        <v>5.9875000000000007</v>
      </c>
      <c r="W83">
        <f t="shared" si="22"/>
        <v>6.4973999999999998</v>
      </c>
      <c r="X83">
        <v>6</v>
      </c>
      <c r="Y83" t="s">
        <v>230</v>
      </c>
    </row>
    <row r="84" spans="1:25" x14ac:dyDescent="0.25">
      <c r="A84">
        <v>83</v>
      </c>
      <c r="B84" t="s">
        <v>36</v>
      </c>
      <c r="C84" t="s">
        <v>152</v>
      </c>
      <c r="D84">
        <v>1</v>
      </c>
      <c r="E84">
        <v>3</v>
      </c>
      <c r="F84">
        <v>3</v>
      </c>
      <c r="G84">
        <v>4</v>
      </c>
      <c r="H84">
        <v>4</v>
      </c>
      <c r="I84">
        <v>4</v>
      </c>
      <c r="J84">
        <v>6</v>
      </c>
      <c r="K84">
        <v>1639</v>
      </c>
      <c r="L84">
        <f t="shared" si="23"/>
        <v>-2.6962000000000006</v>
      </c>
      <c r="M84">
        <f t="shared" si="12"/>
        <v>3.6750880000000001</v>
      </c>
      <c r="N84">
        <f t="shared" si="13"/>
        <v>6.3226999999999993</v>
      </c>
      <c r="O84">
        <f t="shared" si="14"/>
        <v>1.5840999999999998</v>
      </c>
      <c r="P84">
        <f t="shared" si="15"/>
        <v>2.1114427400000002</v>
      </c>
      <c r="Q84">
        <f t="shared" si="16"/>
        <v>2.2329000000000003</v>
      </c>
      <c r="R84">
        <f t="shared" si="17"/>
        <v>0.91734000000000004</v>
      </c>
      <c r="S84">
        <f t="shared" si="18"/>
        <v>2.3763399999999999</v>
      </c>
      <c r="T84">
        <f t="shared" si="19"/>
        <v>7.7506000000000004</v>
      </c>
      <c r="U84">
        <f t="shared" si="20"/>
        <v>7.3982000000000001</v>
      </c>
      <c r="V84">
        <f t="shared" si="21"/>
        <v>6.6715000000000009</v>
      </c>
      <c r="W84">
        <f t="shared" si="22"/>
        <v>7.1062000000000003</v>
      </c>
      <c r="X84">
        <v>6</v>
      </c>
      <c r="Y84" t="s">
        <v>230</v>
      </c>
    </row>
    <row r="85" spans="1:25" x14ac:dyDescent="0.25">
      <c r="A85">
        <v>84</v>
      </c>
      <c r="B85" t="s">
        <v>130</v>
      </c>
      <c r="C85" t="s">
        <v>131</v>
      </c>
      <c r="D85">
        <v>0</v>
      </c>
      <c r="E85">
        <v>3</v>
      </c>
      <c r="F85">
        <v>1</v>
      </c>
      <c r="G85">
        <v>3</v>
      </c>
      <c r="H85">
        <v>3</v>
      </c>
      <c r="I85">
        <v>2</v>
      </c>
      <c r="J85">
        <v>4</v>
      </c>
      <c r="K85">
        <v>155</v>
      </c>
      <c r="L85">
        <f t="shared" si="23"/>
        <v>-3.0767100000000003</v>
      </c>
      <c r="M85">
        <f t="shared" si="12"/>
        <v>3.1046599999999995</v>
      </c>
      <c r="N85">
        <f t="shared" si="13"/>
        <v>5.5557000000000007</v>
      </c>
      <c r="O85">
        <f t="shared" si="14"/>
        <v>1.4963</v>
      </c>
      <c r="P85">
        <f t="shared" si="15"/>
        <v>1.6679473</v>
      </c>
      <c r="Q85">
        <f t="shared" si="16"/>
        <v>1.2271000000000001</v>
      </c>
      <c r="R85">
        <f t="shared" si="17"/>
        <v>-8.2899999999999988E-2</v>
      </c>
      <c r="S85">
        <f t="shared" si="18"/>
        <v>1.3760999999999999</v>
      </c>
      <c r="T85">
        <f t="shared" si="19"/>
        <v>6.5423</v>
      </c>
      <c r="U85">
        <f t="shared" si="20"/>
        <v>6.2810000000000006</v>
      </c>
      <c r="V85">
        <f t="shared" si="21"/>
        <v>6.0965000000000007</v>
      </c>
      <c r="W85">
        <f t="shared" si="22"/>
        <v>5.9689999999999994</v>
      </c>
      <c r="X85">
        <v>4</v>
      </c>
      <c r="Y85" t="s">
        <v>231</v>
      </c>
    </row>
    <row r="86" spans="1:25" x14ac:dyDescent="0.25">
      <c r="A86">
        <v>85</v>
      </c>
      <c r="B86" t="s">
        <v>132</v>
      </c>
      <c r="C86" t="s">
        <v>14</v>
      </c>
      <c r="D86">
        <v>0</v>
      </c>
      <c r="E86">
        <v>2</v>
      </c>
      <c r="F86">
        <v>1</v>
      </c>
      <c r="G86">
        <v>3</v>
      </c>
      <c r="H86">
        <v>3</v>
      </c>
      <c r="I86">
        <v>3</v>
      </c>
      <c r="J86">
        <v>5</v>
      </c>
      <c r="K86">
        <v>1191</v>
      </c>
      <c r="L86">
        <f t="shared" si="23"/>
        <v>-3.6125900000000004</v>
      </c>
      <c r="M86">
        <f t="shared" si="12"/>
        <v>2.6433719999999998</v>
      </c>
      <c r="N86">
        <f t="shared" si="13"/>
        <v>4.7556000000000003</v>
      </c>
      <c r="O86">
        <f t="shared" si="14"/>
        <v>1.1646000000000001</v>
      </c>
      <c r="P86">
        <f t="shared" si="15"/>
        <v>1.5555950600000001</v>
      </c>
      <c r="Q86">
        <f t="shared" si="16"/>
        <v>1.52</v>
      </c>
      <c r="R86">
        <f t="shared" si="17"/>
        <v>0.20765999999999996</v>
      </c>
      <c r="S86">
        <f t="shared" si="18"/>
        <v>1.6666600000000003</v>
      </c>
      <c r="T86">
        <f t="shared" si="19"/>
        <v>5.6490999999999998</v>
      </c>
      <c r="U86">
        <f t="shared" si="20"/>
        <v>5.3837999999999999</v>
      </c>
      <c r="V86">
        <f t="shared" si="21"/>
        <v>4.8374999999999995</v>
      </c>
      <c r="W86">
        <f t="shared" si="22"/>
        <v>5.1957999999999993</v>
      </c>
      <c r="X86">
        <v>5</v>
      </c>
      <c r="Y86" t="s">
        <v>231</v>
      </c>
    </row>
    <row r="87" spans="1:25" x14ac:dyDescent="0.25">
      <c r="A87">
        <v>86</v>
      </c>
      <c r="B87" t="s">
        <v>68</v>
      </c>
      <c r="C87" t="s">
        <v>69</v>
      </c>
      <c r="D87">
        <v>1</v>
      </c>
      <c r="E87">
        <v>2</v>
      </c>
      <c r="F87">
        <v>3</v>
      </c>
      <c r="G87">
        <v>4</v>
      </c>
      <c r="H87">
        <v>3</v>
      </c>
      <c r="I87">
        <v>4</v>
      </c>
      <c r="J87">
        <v>6</v>
      </c>
      <c r="K87">
        <v>605</v>
      </c>
      <c r="L87">
        <f t="shared" si="23"/>
        <v>-3.0757100000000004</v>
      </c>
      <c r="M87">
        <f t="shared" si="12"/>
        <v>3.1380599999999998</v>
      </c>
      <c r="N87">
        <f t="shared" si="13"/>
        <v>5.472999999999999</v>
      </c>
      <c r="O87">
        <f t="shared" si="14"/>
        <v>1.4163999999999999</v>
      </c>
      <c r="P87">
        <f t="shared" si="15"/>
        <v>1.6937943</v>
      </c>
      <c r="Q87">
        <f t="shared" si="16"/>
        <v>2.1555</v>
      </c>
      <c r="R87">
        <f t="shared" si="17"/>
        <v>0.70650000000000002</v>
      </c>
      <c r="S87">
        <f t="shared" si="18"/>
        <v>2.1655000000000002</v>
      </c>
      <c r="T87">
        <f t="shared" si="19"/>
        <v>6.5564</v>
      </c>
      <c r="U87">
        <f t="shared" si="20"/>
        <v>6.2519999999999998</v>
      </c>
      <c r="V87">
        <f t="shared" si="21"/>
        <v>6.0184999999999995</v>
      </c>
      <c r="W87">
        <f t="shared" si="22"/>
        <v>6.2729999999999988</v>
      </c>
      <c r="X87">
        <v>6</v>
      </c>
      <c r="Y87" t="s">
        <v>230</v>
      </c>
    </row>
    <row r="88" spans="1:25" x14ac:dyDescent="0.25">
      <c r="A88">
        <v>87</v>
      </c>
      <c r="B88" t="s">
        <v>54</v>
      </c>
      <c r="C88" t="s">
        <v>55</v>
      </c>
      <c r="D88">
        <v>1</v>
      </c>
      <c r="E88">
        <v>4</v>
      </c>
      <c r="F88">
        <v>4</v>
      </c>
      <c r="G88">
        <v>4</v>
      </c>
      <c r="H88">
        <v>4</v>
      </c>
      <c r="I88">
        <v>4</v>
      </c>
      <c r="J88">
        <v>7</v>
      </c>
      <c r="K88">
        <v>290</v>
      </c>
      <c r="L88">
        <f t="shared" si="23"/>
        <v>-2.1352800000000003</v>
      </c>
      <c r="M88">
        <f t="shared" si="12"/>
        <v>4.1388800000000003</v>
      </c>
      <c r="N88">
        <f t="shared" si="13"/>
        <v>7.1853999999999996</v>
      </c>
      <c r="O88">
        <f t="shared" si="14"/>
        <v>1.9783999999999999</v>
      </c>
      <c r="P88">
        <f t="shared" si="15"/>
        <v>2.2239014000000004</v>
      </c>
      <c r="Q88">
        <f t="shared" si="16"/>
        <v>2.4990000000000006</v>
      </c>
      <c r="R88">
        <f t="shared" si="17"/>
        <v>1.0609999999999999</v>
      </c>
      <c r="S88">
        <f t="shared" si="18"/>
        <v>2.52</v>
      </c>
      <c r="T88">
        <f t="shared" si="19"/>
        <v>8.7064000000000004</v>
      </c>
      <c r="U88">
        <f t="shared" si="20"/>
        <v>8.3580000000000005</v>
      </c>
      <c r="V88">
        <f t="shared" si="21"/>
        <v>8.0869999999999997</v>
      </c>
      <c r="W88">
        <f t="shared" si="22"/>
        <v>7.9419999999999993</v>
      </c>
      <c r="X88">
        <v>7</v>
      </c>
      <c r="Y88" t="s">
        <v>230</v>
      </c>
    </row>
    <row r="89" spans="1:25" x14ac:dyDescent="0.25">
      <c r="A89">
        <v>88</v>
      </c>
      <c r="B89" t="s">
        <v>133</v>
      </c>
      <c r="C89" t="s">
        <v>28</v>
      </c>
      <c r="D89">
        <v>0</v>
      </c>
      <c r="E89">
        <v>2</v>
      </c>
      <c r="F89">
        <v>1</v>
      </c>
      <c r="G89">
        <v>2</v>
      </c>
      <c r="H89">
        <v>2</v>
      </c>
      <c r="I89">
        <v>3</v>
      </c>
      <c r="J89">
        <v>5</v>
      </c>
      <c r="K89">
        <v>289</v>
      </c>
      <c r="L89">
        <f t="shared" si="23"/>
        <v>-4.0396599999999996</v>
      </c>
      <c r="M89">
        <f t="shared" si="12"/>
        <v>2.0682880000000003</v>
      </c>
      <c r="N89">
        <f t="shared" si="13"/>
        <v>3.8721999999999999</v>
      </c>
      <c r="O89">
        <f t="shared" si="14"/>
        <v>0.96040000000000003</v>
      </c>
      <c r="P89">
        <f t="shared" si="15"/>
        <v>1.1119017400000002</v>
      </c>
      <c r="Q89">
        <f t="shared" si="16"/>
        <v>1.5114000000000001</v>
      </c>
      <c r="R89">
        <f t="shared" si="17"/>
        <v>2.7539999999999912E-2</v>
      </c>
      <c r="S89">
        <f t="shared" si="18"/>
        <v>1.48654</v>
      </c>
      <c r="T89">
        <f t="shared" si="19"/>
        <v>4.3243999999999998</v>
      </c>
      <c r="U89">
        <f t="shared" si="20"/>
        <v>4.1501999999999999</v>
      </c>
      <c r="V89">
        <f t="shared" si="21"/>
        <v>3.9714999999999998</v>
      </c>
      <c r="W89">
        <f t="shared" si="22"/>
        <v>3.9421999999999997</v>
      </c>
      <c r="X89">
        <v>5</v>
      </c>
      <c r="Y89" t="s">
        <v>230</v>
      </c>
    </row>
    <row r="90" spans="1:25" x14ac:dyDescent="0.25">
      <c r="A90">
        <v>89</v>
      </c>
      <c r="B90" t="s">
        <v>208</v>
      </c>
      <c r="C90" t="s">
        <v>134</v>
      </c>
      <c r="D90">
        <v>1</v>
      </c>
      <c r="E90">
        <v>3</v>
      </c>
      <c r="F90">
        <v>2</v>
      </c>
      <c r="G90">
        <v>3</v>
      </c>
      <c r="H90">
        <v>3</v>
      </c>
      <c r="I90">
        <v>3</v>
      </c>
      <c r="J90">
        <v>5</v>
      </c>
      <c r="K90">
        <v>179</v>
      </c>
      <c r="L90">
        <f t="shared" si="23"/>
        <v>-3.0786300000000004</v>
      </c>
      <c r="M90">
        <f t="shared" si="12"/>
        <v>3.1044679999999998</v>
      </c>
      <c r="N90">
        <f t="shared" si="13"/>
        <v>5.5509000000000004</v>
      </c>
      <c r="O90">
        <f t="shared" si="14"/>
        <v>1.4914999999999998</v>
      </c>
      <c r="P90">
        <f t="shared" si="15"/>
        <v>1.6679391399999999</v>
      </c>
      <c r="Q90">
        <f t="shared" si="16"/>
        <v>1.7524</v>
      </c>
      <c r="R90">
        <f t="shared" si="17"/>
        <v>0.33784000000000008</v>
      </c>
      <c r="S90">
        <f t="shared" si="18"/>
        <v>1.79684</v>
      </c>
      <c r="T90">
        <f t="shared" si="19"/>
        <v>6.5374999999999996</v>
      </c>
      <c r="U90">
        <f t="shared" si="20"/>
        <v>6.2762000000000002</v>
      </c>
      <c r="V90">
        <f t="shared" si="21"/>
        <v>6.0845000000000002</v>
      </c>
      <c r="W90">
        <f t="shared" si="22"/>
        <v>5.9641999999999991</v>
      </c>
      <c r="X90">
        <v>5</v>
      </c>
      <c r="Y90" t="s">
        <v>231</v>
      </c>
    </row>
    <row r="91" spans="1:25" x14ac:dyDescent="0.25">
      <c r="A91">
        <v>90</v>
      </c>
      <c r="B91" t="s">
        <v>135</v>
      </c>
      <c r="C91" t="s">
        <v>28</v>
      </c>
      <c r="D91">
        <v>0</v>
      </c>
      <c r="E91">
        <v>2</v>
      </c>
      <c r="F91">
        <v>1</v>
      </c>
      <c r="G91">
        <v>3</v>
      </c>
      <c r="H91">
        <v>3</v>
      </c>
      <c r="I91">
        <v>3</v>
      </c>
      <c r="J91">
        <v>5</v>
      </c>
      <c r="K91">
        <v>226</v>
      </c>
      <c r="L91">
        <f t="shared" si="23"/>
        <v>-3.5353900000000005</v>
      </c>
      <c r="M91">
        <f t="shared" si="12"/>
        <v>2.6510919999999998</v>
      </c>
      <c r="N91">
        <f t="shared" si="13"/>
        <v>4.9485999999999999</v>
      </c>
      <c r="O91">
        <f t="shared" si="14"/>
        <v>1.3576000000000001</v>
      </c>
      <c r="P91">
        <f t="shared" si="15"/>
        <v>1.5559231600000001</v>
      </c>
      <c r="Q91">
        <f t="shared" si="16"/>
        <v>1.6165</v>
      </c>
      <c r="R91">
        <f t="shared" si="17"/>
        <v>0.24625999999999998</v>
      </c>
      <c r="S91">
        <f t="shared" si="18"/>
        <v>1.7052600000000002</v>
      </c>
      <c r="T91">
        <f t="shared" si="19"/>
        <v>5.8420999999999994</v>
      </c>
      <c r="U91">
        <f t="shared" si="20"/>
        <v>5.5767999999999995</v>
      </c>
      <c r="V91">
        <f t="shared" si="21"/>
        <v>5.3199999999999994</v>
      </c>
      <c r="W91">
        <f t="shared" si="22"/>
        <v>5.3887999999999989</v>
      </c>
      <c r="X91">
        <v>5</v>
      </c>
      <c r="Y91" t="s">
        <v>231</v>
      </c>
    </row>
    <row r="92" spans="1:25" x14ac:dyDescent="0.25">
      <c r="A92">
        <v>91</v>
      </c>
      <c r="B92" t="s">
        <v>136</v>
      </c>
      <c r="C92" t="s">
        <v>137</v>
      </c>
      <c r="D92">
        <v>1</v>
      </c>
      <c r="E92">
        <v>3</v>
      </c>
      <c r="F92">
        <v>2</v>
      </c>
      <c r="G92">
        <v>3</v>
      </c>
      <c r="H92">
        <v>4</v>
      </c>
      <c r="I92">
        <v>3</v>
      </c>
      <c r="J92">
        <v>6</v>
      </c>
      <c r="K92">
        <v>392</v>
      </c>
      <c r="L92">
        <f t="shared" si="23"/>
        <v>-3.0864400000000005</v>
      </c>
      <c r="M92">
        <f t="shared" si="12"/>
        <v>3.1950639999999999</v>
      </c>
      <c r="N92">
        <f t="shared" si="13"/>
        <v>5.9718999999999998</v>
      </c>
      <c r="O92">
        <f t="shared" si="14"/>
        <v>1.6988999999999999</v>
      </c>
      <c r="P92">
        <f t="shared" si="15"/>
        <v>1.97386672</v>
      </c>
      <c r="Q92">
        <f t="shared" si="16"/>
        <v>1.9064000000000001</v>
      </c>
      <c r="R92">
        <f t="shared" si="17"/>
        <v>0.58652000000000004</v>
      </c>
      <c r="S92">
        <f t="shared" si="18"/>
        <v>2.0455200000000002</v>
      </c>
      <c r="T92">
        <f t="shared" si="19"/>
        <v>7.2098999999999993</v>
      </c>
      <c r="U92">
        <f t="shared" si="20"/>
        <v>6.8966000000000003</v>
      </c>
      <c r="V92">
        <f t="shared" si="21"/>
        <v>6.4070000000000009</v>
      </c>
      <c r="W92">
        <f t="shared" si="22"/>
        <v>6.3955999999999991</v>
      </c>
      <c r="X92">
        <v>6</v>
      </c>
      <c r="Y92" t="s">
        <v>230</v>
      </c>
    </row>
    <row r="93" spans="1:25" x14ac:dyDescent="0.25">
      <c r="A93">
        <v>92</v>
      </c>
      <c r="B93" t="s">
        <v>138</v>
      </c>
      <c r="C93" t="s">
        <v>10</v>
      </c>
      <c r="D93">
        <v>0</v>
      </c>
      <c r="E93">
        <v>3</v>
      </c>
      <c r="F93">
        <v>1</v>
      </c>
      <c r="G93">
        <v>3</v>
      </c>
      <c r="H93">
        <v>3</v>
      </c>
      <c r="I93">
        <v>3</v>
      </c>
      <c r="J93">
        <v>5</v>
      </c>
      <c r="K93">
        <v>158</v>
      </c>
      <c r="L93">
        <f t="shared" si="23"/>
        <v>-3.0769500000000005</v>
      </c>
      <c r="M93">
        <f t="shared" si="12"/>
        <v>3.1046359999999997</v>
      </c>
      <c r="N93">
        <f t="shared" si="13"/>
        <v>5.5551000000000004</v>
      </c>
      <c r="O93">
        <f t="shared" si="14"/>
        <v>1.4956999999999998</v>
      </c>
      <c r="P93">
        <f t="shared" si="15"/>
        <v>1.66794628</v>
      </c>
      <c r="Q93">
        <f t="shared" si="16"/>
        <v>1.6288</v>
      </c>
      <c r="R93">
        <f t="shared" si="17"/>
        <v>0.24398000000000009</v>
      </c>
      <c r="S93">
        <f t="shared" si="18"/>
        <v>1.7029799999999999</v>
      </c>
      <c r="T93">
        <f t="shared" si="19"/>
        <v>6.5416999999999996</v>
      </c>
      <c r="U93">
        <f t="shared" si="20"/>
        <v>6.2804000000000002</v>
      </c>
      <c r="V93">
        <f t="shared" si="21"/>
        <v>6.0950000000000006</v>
      </c>
      <c r="W93">
        <f t="shared" si="22"/>
        <v>5.968399999999999</v>
      </c>
      <c r="X93">
        <v>5</v>
      </c>
      <c r="Y93" t="s">
        <v>231</v>
      </c>
    </row>
    <row r="94" spans="1:25" x14ac:dyDescent="0.25">
      <c r="A94">
        <v>93</v>
      </c>
      <c r="B94" t="s">
        <v>23</v>
      </c>
      <c r="C94" t="s">
        <v>24</v>
      </c>
      <c r="D94">
        <v>1</v>
      </c>
      <c r="E94">
        <v>4</v>
      </c>
      <c r="F94">
        <v>4</v>
      </c>
      <c r="G94">
        <v>4</v>
      </c>
      <c r="H94">
        <v>4</v>
      </c>
      <c r="I94">
        <v>4</v>
      </c>
      <c r="J94">
        <v>6</v>
      </c>
      <c r="K94">
        <v>2437</v>
      </c>
      <c r="L94">
        <f t="shared" si="23"/>
        <v>-2.3070400000000002</v>
      </c>
      <c r="M94">
        <f t="shared" si="12"/>
        <v>4.1217040000000003</v>
      </c>
      <c r="N94">
        <f t="shared" si="13"/>
        <v>6.7559999999999993</v>
      </c>
      <c r="O94">
        <f t="shared" si="14"/>
        <v>1.5489999999999999</v>
      </c>
      <c r="P94">
        <f t="shared" si="15"/>
        <v>2.2231714200000003</v>
      </c>
      <c r="Q94">
        <f t="shared" si="16"/>
        <v>2.2843000000000004</v>
      </c>
      <c r="R94">
        <f t="shared" si="17"/>
        <v>0.97511999999999999</v>
      </c>
      <c r="S94">
        <f t="shared" si="18"/>
        <v>2.4341200000000001</v>
      </c>
      <c r="T94">
        <f t="shared" si="19"/>
        <v>8.277000000000001</v>
      </c>
      <c r="U94">
        <f t="shared" si="20"/>
        <v>7.9286000000000003</v>
      </c>
      <c r="V94">
        <f t="shared" si="21"/>
        <v>7.0134999999999996</v>
      </c>
      <c r="W94">
        <f t="shared" si="22"/>
        <v>7.5125999999999991</v>
      </c>
      <c r="X94">
        <v>6</v>
      </c>
      <c r="Y94" t="s">
        <v>230</v>
      </c>
    </row>
    <row r="95" spans="1:25" x14ac:dyDescent="0.25">
      <c r="A95">
        <v>94</v>
      </c>
      <c r="B95" t="s">
        <v>31</v>
      </c>
      <c r="C95" t="s">
        <v>32</v>
      </c>
      <c r="D95">
        <v>1</v>
      </c>
      <c r="E95">
        <v>4</v>
      </c>
      <c r="F95">
        <v>4</v>
      </c>
      <c r="G95">
        <v>4</v>
      </c>
      <c r="H95">
        <v>4</v>
      </c>
      <c r="I95">
        <v>4</v>
      </c>
      <c r="J95">
        <v>7</v>
      </c>
      <c r="K95">
        <v>1795</v>
      </c>
      <c r="L95">
        <f t="shared" si="23"/>
        <v>-2.2556800000000004</v>
      </c>
      <c r="M95">
        <f t="shared" si="12"/>
        <v>4.1268400000000005</v>
      </c>
      <c r="N95">
        <f t="shared" si="13"/>
        <v>6.8843999999999994</v>
      </c>
      <c r="O95">
        <f t="shared" si="14"/>
        <v>1.6774</v>
      </c>
      <c r="P95">
        <f t="shared" si="15"/>
        <v>2.2233897000000002</v>
      </c>
      <c r="Q95">
        <f t="shared" si="16"/>
        <v>2.3485000000000005</v>
      </c>
      <c r="R95">
        <f t="shared" si="17"/>
        <v>1.0007999999999999</v>
      </c>
      <c r="S95">
        <f t="shared" si="18"/>
        <v>2.4598</v>
      </c>
      <c r="T95">
        <f t="shared" si="19"/>
        <v>8.4054000000000002</v>
      </c>
      <c r="U95">
        <f t="shared" si="20"/>
        <v>8.0570000000000004</v>
      </c>
      <c r="V95">
        <f t="shared" si="21"/>
        <v>7.3344999999999994</v>
      </c>
      <c r="W95">
        <f t="shared" si="22"/>
        <v>7.6409999999999991</v>
      </c>
      <c r="X95">
        <v>7</v>
      </c>
      <c r="Y95" t="s">
        <v>230</v>
      </c>
    </row>
    <row r="96" spans="1:25" x14ac:dyDescent="0.25">
      <c r="A96">
        <v>95</v>
      </c>
      <c r="B96" t="s">
        <v>139</v>
      </c>
      <c r="C96" t="s">
        <v>140</v>
      </c>
      <c r="D96">
        <v>1</v>
      </c>
      <c r="E96">
        <v>2</v>
      </c>
      <c r="F96">
        <v>2</v>
      </c>
      <c r="G96">
        <v>2</v>
      </c>
      <c r="H96">
        <v>2</v>
      </c>
      <c r="I96">
        <v>2</v>
      </c>
      <c r="J96">
        <v>3</v>
      </c>
      <c r="K96">
        <v>289</v>
      </c>
      <c r="L96">
        <f t="shared" si="23"/>
        <v>-4.0396599999999996</v>
      </c>
      <c r="M96">
        <f t="shared" si="12"/>
        <v>2.0682880000000003</v>
      </c>
      <c r="N96">
        <f t="shared" si="13"/>
        <v>3.8721999999999999</v>
      </c>
      <c r="O96">
        <f t="shared" si="14"/>
        <v>0.96040000000000003</v>
      </c>
      <c r="P96">
        <f t="shared" si="15"/>
        <v>1.1119017400000002</v>
      </c>
      <c r="Q96">
        <f t="shared" si="16"/>
        <v>1.2351000000000003</v>
      </c>
      <c r="R96">
        <f t="shared" si="17"/>
        <v>-0.20476000000000016</v>
      </c>
      <c r="S96">
        <f t="shared" si="18"/>
        <v>1.25424</v>
      </c>
      <c r="T96">
        <f t="shared" si="19"/>
        <v>4.3243999999999998</v>
      </c>
      <c r="U96">
        <f t="shared" si="20"/>
        <v>4.1501999999999999</v>
      </c>
      <c r="V96">
        <f t="shared" si="21"/>
        <v>3.9714999999999998</v>
      </c>
      <c r="W96">
        <f t="shared" si="22"/>
        <v>3.9421999999999997</v>
      </c>
      <c r="X96">
        <v>3</v>
      </c>
      <c r="Y96" t="s">
        <v>230</v>
      </c>
    </row>
    <row r="97" spans="1:25" x14ac:dyDescent="0.25">
      <c r="A97">
        <v>96</v>
      </c>
      <c r="B97" t="s">
        <v>141</v>
      </c>
      <c r="C97" t="s">
        <v>142</v>
      </c>
      <c r="D97">
        <v>1</v>
      </c>
      <c r="E97">
        <v>4</v>
      </c>
      <c r="F97">
        <v>3</v>
      </c>
      <c r="G97">
        <v>4</v>
      </c>
      <c r="H97">
        <v>4</v>
      </c>
      <c r="I97">
        <v>4</v>
      </c>
      <c r="J97">
        <v>7</v>
      </c>
      <c r="K97">
        <v>493</v>
      </c>
      <c r="L97">
        <f t="shared" si="23"/>
        <v>-2.1515200000000001</v>
      </c>
      <c r="M97">
        <f t="shared" si="12"/>
        <v>4.1372560000000007</v>
      </c>
      <c r="N97">
        <f t="shared" si="13"/>
        <v>7.1447999999999992</v>
      </c>
      <c r="O97">
        <f t="shared" si="14"/>
        <v>1.9378</v>
      </c>
      <c r="P97">
        <f t="shared" si="15"/>
        <v>2.2238323800000002</v>
      </c>
      <c r="Q97">
        <f t="shared" si="16"/>
        <v>2.3530000000000002</v>
      </c>
      <c r="R97">
        <f t="shared" si="17"/>
        <v>0.95818000000000003</v>
      </c>
      <c r="S97">
        <f t="shared" si="18"/>
        <v>2.4171800000000001</v>
      </c>
      <c r="T97">
        <f t="shared" si="19"/>
        <v>8.6658000000000008</v>
      </c>
      <c r="U97">
        <f t="shared" si="20"/>
        <v>8.317400000000001</v>
      </c>
      <c r="V97">
        <f t="shared" si="21"/>
        <v>7.9854999999999992</v>
      </c>
      <c r="W97">
        <f t="shared" si="22"/>
        <v>7.9013999999999989</v>
      </c>
      <c r="X97">
        <v>7</v>
      </c>
      <c r="Y97" t="s">
        <v>230</v>
      </c>
    </row>
    <row r="98" spans="1:25" x14ac:dyDescent="0.25">
      <c r="A98">
        <v>97</v>
      </c>
      <c r="B98" t="s">
        <v>143</v>
      </c>
      <c r="C98" t="s">
        <v>144</v>
      </c>
      <c r="D98">
        <v>1</v>
      </c>
      <c r="E98">
        <v>4</v>
      </c>
      <c r="F98">
        <v>4</v>
      </c>
      <c r="G98">
        <v>4</v>
      </c>
      <c r="H98">
        <v>3</v>
      </c>
      <c r="I98">
        <v>4</v>
      </c>
      <c r="J98">
        <v>6</v>
      </c>
      <c r="K98">
        <v>272</v>
      </c>
      <c r="L98">
        <f t="shared" si="23"/>
        <v>-2.1430699999999998</v>
      </c>
      <c r="M98">
        <f t="shared" si="12"/>
        <v>4.0467240000000002</v>
      </c>
      <c r="N98">
        <f t="shared" si="13"/>
        <v>6.7253999999999996</v>
      </c>
      <c r="O98">
        <f t="shared" si="14"/>
        <v>1.732</v>
      </c>
      <c r="P98">
        <f t="shared" si="15"/>
        <v>1.91790752</v>
      </c>
      <c r="Q98">
        <f t="shared" si="16"/>
        <v>2.3255000000000003</v>
      </c>
      <c r="R98">
        <f t="shared" si="17"/>
        <v>0.80452000000000001</v>
      </c>
      <c r="S98">
        <f t="shared" si="18"/>
        <v>2.2635199999999998</v>
      </c>
      <c r="T98">
        <f t="shared" si="19"/>
        <v>7.9950000000000001</v>
      </c>
      <c r="U98">
        <f t="shared" si="20"/>
        <v>7.698599999999999</v>
      </c>
      <c r="V98">
        <f t="shared" si="21"/>
        <v>7.6669999999999998</v>
      </c>
      <c r="W98">
        <f t="shared" si="22"/>
        <v>7.4715999999999987</v>
      </c>
      <c r="X98">
        <v>6</v>
      </c>
      <c r="Y98" t="s">
        <v>230</v>
      </c>
    </row>
    <row r="99" spans="1:25" x14ac:dyDescent="0.25">
      <c r="A99">
        <v>98</v>
      </c>
      <c r="B99" t="s">
        <v>52</v>
      </c>
      <c r="C99" t="s">
        <v>53</v>
      </c>
      <c r="D99">
        <v>0</v>
      </c>
      <c r="E99">
        <v>2</v>
      </c>
      <c r="F99">
        <v>2</v>
      </c>
      <c r="G99">
        <v>3</v>
      </c>
      <c r="H99">
        <v>3</v>
      </c>
      <c r="I99">
        <v>3</v>
      </c>
      <c r="J99">
        <v>5</v>
      </c>
      <c r="K99">
        <v>2493</v>
      </c>
      <c r="L99">
        <f t="shared" si="23"/>
        <v>-3.7167500000000007</v>
      </c>
      <c r="M99">
        <f t="shared" si="12"/>
        <v>2.6329559999999996</v>
      </c>
      <c r="N99">
        <f t="shared" si="13"/>
        <v>4.4952000000000005</v>
      </c>
      <c r="O99">
        <f t="shared" si="14"/>
        <v>0.9042</v>
      </c>
      <c r="P99">
        <f t="shared" si="15"/>
        <v>1.55515238</v>
      </c>
      <c r="Q99">
        <f t="shared" si="16"/>
        <v>1.5155000000000001</v>
      </c>
      <c r="R99">
        <f t="shared" si="17"/>
        <v>0.25027999999999995</v>
      </c>
      <c r="S99">
        <f t="shared" si="18"/>
        <v>1.7092800000000001</v>
      </c>
      <c r="T99">
        <f t="shared" si="19"/>
        <v>5.3887</v>
      </c>
      <c r="U99">
        <f t="shared" si="20"/>
        <v>5.1234000000000002</v>
      </c>
      <c r="V99">
        <f t="shared" si="21"/>
        <v>4.1864999999999997</v>
      </c>
      <c r="W99">
        <f t="shared" si="22"/>
        <v>4.9353999999999996</v>
      </c>
      <c r="X99">
        <v>5</v>
      </c>
      <c r="Y99" t="s">
        <v>230</v>
      </c>
    </row>
    <row r="100" spans="1:25" x14ac:dyDescent="0.25">
      <c r="A100">
        <v>99</v>
      </c>
      <c r="B100" t="s">
        <v>70</v>
      </c>
      <c r="C100" t="s">
        <v>71</v>
      </c>
      <c r="D100">
        <v>1</v>
      </c>
      <c r="E100">
        <v>3</v>
      </c>
      <c r="F100">
        <v>2</v>
      </c>
      <c r="G100">
        <v>3</v>
      </c>
      <c r="H100">
        <v>3</v>
      </c>
      <c r="I100">
        <v>3</v>
      </c>
      <c r="J100">
        <v>5</v>
      </c>
      <c r="K100">
        <v>680</v>
      </c>
      <c r="L100">
        <f t="shared" si="23"/>
        <v>-3.1187100000000001</v>
      </c>
      <c r="M100">
        <f t="shared" si="12"/>
        <v>3.1004599999999995</v>
      </c>
      <c r="N100">
        <f t="shared" si="13"/>
        <v>5.4507000000000003</v>
      </c>
      <c r="O100">
        <f t="shared" si="14"/>
        <v>1.3912999999999998</v>
      </c>
      <c r="P100">
        <f t="shared" si="15"/>
        <v>1.6677687999999999</v>
      </c>
      <c r="Q100">
        <f t="shared" si="16"/>
        <v>1.7022999999999999</v>
      </c>
      <c r="R100">
        <f t="shared" si="17"/>
        <v>0.31780000000000008</v>
      </c>
      <c r="S100">
        <f t="shared" si="18"/>
        <v>1.7768000000000002</v>
      </c>
      <c r="T100">
        <f t="shared" si="19"/>
        <v>6.4372999999999996</v>
      </c>
      <c r="U100">
        <f t="shared" si="20"/>
        <v>6.1760000000000002</v>
      </c>
      <c r="V100">
        <f t="shared" si="21"/>
        <v>5.8340000000000005</v>
      </c>
      <c r="W100">
        <f t="shared" si="22"/>
        <v>5.863999999999999</v>
      </c>
      <c r="X100">
        <v>5</v>
      </c>
      <c r="Y100" t="s">
        <v>231</v>
      </c>
    </row>
    <row r="101" spans="1:25" x14ac:dyDescent="0.25">
      <c r="A101">
        <v>100</v>
      </c>
      <c r="B101" t="s">
        <v>185</v>
      </c>
      <c r="C101" t="s">
        <v>186</v>
      </c>
      <c r="D101">
        <v>1</v>
      </c>
      <c r="E101">
        <v>3</v>
      </c>
      <c r="F101">
        <v>3</v>
      </c>
      <c r="G101">
        <v>3</v>
      </c>
      <c r="H101">
        <v>3</v>
      </c>
      <c r="I101">
        <v>3</v>
      </c>
      <c r="J101">
        <v>5</v>
      </c>
      <c r="K101">
        <v>202</v>
      </c>
      <c r="L101">
        <f t="shared" si="23"/>
        <v>-3.0804700000000005</v>
      </c>
      <c r="M101">
        <f t="shared" si="12"/>
        <v>3.1042839999999998</v>
      </c>
      <c r="N101">
        <f t="shared" si="13"/>
        <v>5.5463000000000005</v>
      </c>
      <c r="O101">
        <f t="shared" si="14"/>
        <v>1.4868999999999999</v>
      </c>
      <c r="P101">
        <f t="shared" si="15"/>
        <v>1.6679313199999999</v>
      </c>
      <c r="Q101">
        <f t="shared" si="16"/>
        <v>1.8757999999999999</v>
      </c>
      <c r="R101">
        <f t="shared" si="17"/>
        <v>0.43162000000000011</v>
      </c>
      <c r="S101">
        <f t="shared" si="18"/>
        <v>1.89062</v>
      </c>
      <c r="T101">
        <f t="shared" si="19"/>
        <v>6.5328999999999997</v>
      </c>
      <c r="U101">
        <f t="shared" si="20"/>
        <v>6.2716000000000003</v>
      </c>
      <c r="V101">
        <f t="shared" si="21"/>
        <v>6.0730000000000004</v>
      </c>
      <c r="W101">
        <f t="shared" si="22"/>
        <v>5.9595999999999991</v>
      </c>
      <c r="X101">
        <v>5</v>
      </c>
      <c r="Y101" t="s">
        <v>231</v>
      </c>
    </row>
    <row r="102" spans="1:25" x14ac:dyDescent="0.25">
      <c r="A102">
        <v>101</v>
      </c>
      <c r="B102" t="s">
        <v>187</v>
      </c>
      <c r="C102" t="s">
        <v>35</v>
      </c>
      <c r="D102">
        <v>0</v>
      </c>
      <c r="E102">
        <v>2</v>
      </c>
      <c r="F102">
        <v>1</v>
      </c>
      <c r="G102">
        <v>3</v>
      </c>
      <c r="H102">
        <v>3</v>
      </c>
      <c r="I102">
        <v>4</v>
      </c>
      <c r="J102">
        <v>6</v>
      </c>
      <c r="K102">
        <v>203</v>
      </c>
      <c r="L102">
        <f t="shared" si="23"/>
        <v>-3.5335500000000004</v>
      </c>
      <c r="M102">
        <f t="shared" si="12"/>
        <v>2.6512759999999997</v>
      </c>
      <c r="N102">
        <f t="shared" si="13"/>
        <v>4.9531999999999998</v>
      </c>
      <c r="O102">
        <f t="shared" si="14"/>
        <v>1.3622000000000001</v>
      </c>
      <c r="P102">
        <f t="shared" si="15"/>
        <v>1.5559309800000001</v>
      </c>
      <c r="Q102">
        <f t="shared" si="16"/>
        <v>2.0207999999999999</v>
      </c>
      <c r="R102">
        <f t="shared" si="17"/>
        <v>0.57417999999999991</v>
      </c>
      <c r="S102">
        <f t="shared" si="18"/>
        <v>2.0331800000000002</v>
      </c>
      <c r="T102">
        <f t="shared" si="19"/>
        <v>5.8466999999999993</v>
      </c>
      <c r="U102">
        <f t="shared" si="20"/>
        <v>5.5813999999999995</v>
      </c>
      <c r="V102">
        <f t="shared" si="21"/>
        <v>5.3315000000000001</v>
      </c>
      <c r="W102">
        <f t="shared" si="22"/>
        <v>5.3933999999999989</v>
      </c>
      <c r="X102">
        <v>6</v>
      </c>
      <c r="Y102" t="s">
        <v>230</v>
      </c>
    </row>
    <row r="103" spans="1:25" x14ac:dyDescent="0.25">
      <c r="A103">
        <v>102</v>
      </c>
      <c r="B103" t="s">
        <v>188</v>
      </c>
      <c r="C103" t="s">
        <v>35</v>
      </c>
      <c r="D103">
        <v>0</v>
      </c>
      <c r="E103">
        <v>3</v>
      </c>
      <c r="F103">
        <v>2</v>
      </c>
      <c r="G103">
        <v>4</v>
      </c>
      <c r="H103">
        <v>4</v>
      </c>
      <c r="I103">
        <v>4</v>
      </c>
      <c r="J103">
        <v>7</v>
      </c>
      <c r="K103">
        <v>177</v>
      </c>
      <c r="L103">
        <f t="shared" si="23"/>
        <v>-2.5792400000000004</v>
      </c>
      <c r="M103">
        <f t="shared" si="12"/>
        <v>3.6867840000000003</v>
      </c>
      <c r="N103">
        <f t="shared" si="13"/>
        <v>6.6150999999999991</v>
      </c>
      <c r="O103">
        <f t="shared" si="14"/>
        <v>1.8764999999999998</v>
      </c>
      <c r="P103">
        <f t="shared" si="15"/>
        <v>2.1119398199999999</v>
      </c>
      <c r="Q103">
        <f t="shared" si="16"/>
        <v>2.2534000000000001</v>
      </c>
      <c r="R103">
        <f t="shared" si="17"/>
        <v>0.88112000000000013</v>
      </c>
      <c r="S103">
        <f t="shared" si="18"/>
        <v>2.3401199999999998</v>
      </c>
      <c r="T103">
        <f t="shared" si="19"/>
        <v>8.043000000000001</v>
      </c>
      <c r="U103">
        <f t="shared" si="20"/>
        <v>7.6905999999999999</v>
      </c>
      <c r="V103">
        <f t="shared" si="21"/>
        <v>7.4025000000000007</v>
      </c>
      <c r="W103">
        <f t="shared" si="22"/>
        <v>7.3986000000000001</v>
      </c>
      <c r="X103">
        <v>7</v>
      </c>
      <c r="Y103" t="s">
        <v>230</v>
      </c>
    </row>
    <row r="104" spans="1:25" x14ac:dyDescent="0.25">
      <c r="A104">
        <v>103</v>
      </c>
      <c r="B104" t="s">
        <v>34</v>
      </c>
      <c r="C104" t="s">
        <v>35</v>
      </c>
      <c r="D104">
        <v>1</v>
      </c>
      <c r="E104">
        <v>4</v>
      </c>
      <c r="F104">
        <v>4</v>
      </c>
      <c r="G104">
        <v>4</v>
      </c>
      <c r="H104">
        <v>4</v>
      </c>
      <c r="I104">
        <v>4</v>
      </c>
      <c r="J104">
        <v>7</v>
      </c>
      <c r="K104">
        <v>2001</v>
      </c>
      <c r="L104">
        <f t="shared" si="23"/>
        <v>-2.2721600000000004</v>
      </c>
      <c r="M104">
        <f t="shared" si="12"/>
        <v>4.1251920000000002</v>
      </c>
      <c r="N104">
        <f t="shared" si="13"/>
        <v>6.8431999999999995</v>
      </c>
      <c r="O104">
        <f t="shared" si="14"/>
        <v>1.6362000000000001</v>
      </c>
      <c r="P104">
        <f t="shared" si="15"/>
        <v>2.22331966</v>
      </c>
      <c r="Q104">
        <f t="shared" si="16"/>
        <v>2.3279000000000005</v>
      </c>
      <c r="R104">
        <f t="shared" si="17"/>
        <v>0.99256</v>
      </c>
      <c r="S104">
        <f t="shared" si="18"/>
        <v>2.4515600000000002</v>
      </c>
      <c r="T104">
        <f t="shared" si="19"/>
        <v>8.3642000000000003</v>
      </c>
      <c r="U104">
        <f t="shared" si="20"/>
        <v>8.0158000000000005</v>
      </c>
      <c r="V104">
        <f t="shared" si="21"/>
        <v>7.2314999999999996</v>
      </c>
      <c r="W104">
        <f t="shared" si="22"/>
        <v>7.5997999999999992</v>
      </c>
      <c r="X104">
        <v>7</v>
      </c>
      <c r="Y104" t="s">
        <v>230</v>
      </c>
    </row>
    <row r="105" spans="1:25" x14ac:dyDescent="0.25">
      <c r="A105">
        <v>104</v>
      </c>
      <c r="B105" t="s">
        <v>189</v>
      </c>
      <c r="C105" t="s">
        <v>190</v>
      </c>
      <c r="D105">
        <v>1</v>
      </c>
      <c r="E105">
        <v>4</v>
      </c>
      <c r="F105">
        <v>3</v>
      </c>
      <c r="G105">
        <v>3</v>
      </c>
      <c r="H105">
        <v>3</v>
      </c>
      <c r="I105">
        <v>3</v>
      </c>
      <c r="J105">
        <v>6</v>
      </c>
      <c r="K105">
        <v>508</v>
      </c>
      <c r="L105">
        <f t="shared" si="23"/>
        <v>-2.6519499999999998</v>
      </c>
      <c r="M105">
        <f t="shared" si="12"/>
        <v>3.5548359999999999</v>
      </c>
      <c r="N105">
        <f t="shared" si="13"/>
        <v>6.0780000000000003</v>
      </c>
      <c r="O105">
        <f t="shared" si="14"/>
        <v>1.5502</v>
      </c>
      <c r="P105">
        <f t="shared" si="15"/>
        <v>1.7798272800000001</v>
      </c>
      <c r="Q105">
        <f t="shared" si="16"/>
        <v>1.8507</v>
      </c>
      <c r="R105">
        <f t="shared" si="17"/>
        <v>0.41437999999999997</v>
      </c>
      <c r="S105">
        <f t="shared" si="18"/>
        <v>1.87338</v>
      </c>
      <c r="T105">
        <f t="shared" si="19"/>
        <v>7.1576999999999993</v>
      </c>
      <c r="U105">
        <f t="shared" si="20"/>
        <v>6.9003999999999994</v>
      </c>
      <c r="V105">
        <f t="shared" si="21"/>
        <v>6.6609999999999996</v>
      </c>
      <c r="W105">
        <f t="shared" si="22"/>
        <v>6.4643999999999995</v>
      </c>
      <c r="X105">
        <v>6</v>
      </c>
      <c r="Y105" t="s">
        <v>230</v>
      </c>
    </row>
    <row r="106" spans="1:25" x14ac:dyDescent="0.25">
      <c r="A106">
        <v>105</v>
      </c>
      <c r="B106" t="s">
        <v>191</v>
      </c>
      <c r="C106" t="s">
        <v>38</v>
      </c>
      <c r="D106">
        <v>0</v>
      </c>
      <c r="E106">
        <v>3</v>
      </c>
      <c r="F106">
        <v>3</v>
      </c>
      <c r="G106">
        <v>3</v>
      </c>
      <c r="H106">
        <v>3</v>
      </c>
      <c r="I106">
        <v>3</v>
      </c>
      <c r="J106">
        <v>6</v>
      </c>
      <c r="K106">
        <v>576</v>
      </c>
      <c r="L106">
        <f t="shared" si="23"/>
        <v>-3.1103900000000002</v>
      </c>
      <c r="M106">
        <f t="shared" si="12"/>
        <v>3.1012919999999995</v>
      </c>
      <c r="N106">
        <f t="shared" si="13"/>
        <v>5.4715000000000007</v>
      </c>
      <c r="O106">
        <f t="shared" si="14"/>
        <v>1.4120999999999999</v>
      </c>
      <c r="P106">
        <f t="shared" si="15"/>
        <v>1.66780416</v>
      </c>
      <c r="Q106">
        <f t="shared" si="16"/>
        <v>1.8383999999999998</v>
      </c>
      <c r="R106">
        <f t="shared" si="17"/>
        <v>0.41666000000000009</v>
      </c>
      <c r="S106">
        <f t="shared" si="18"/>
        <v>1.8756600000000001</v>
      </c>
      <c r="T106">
        <f t="shared" si="19"/>
        <v>6.4581</v>
      </c>
      <c r="U106">
        <f t="shared" si="20"/>
        <v>6.1968000000000005</v>
      </c>
      <c r="V106">
        <f t="shared" si="21"/>
        <v>5.8860000000000001</v>
      </c>
      <c r="W106">
        <f t="shared" si="22"/>
        <v>5.8847999999999994</v>
      </c>
      <c r="X106">
        <v>6</v>
      </c>
      <c r="Y106" t="s">
        <v>230</v>
      </c>
    </row>
    <row r="107" spans="1:25" x14ac:dyDescent="0.25">
      <c r="A107">
        <v>106</v>
      </c>
      <c r="B107" t="s">
        <v>58</v>
      </c>
      <c r="C107" t="s">
        <v>38</v>
      </c>
      <c r="D107">
        <v>0</v>
      </c>
      <c r="E107">
        <v>1</v>
      </c>
      <c r="F107">
        <v>1</v>
      </c>
      <c r="G107">
        <v>2</v>
      </c>
      <c r="H107">
        <v>2</v>
      </c>
      <c r="I107">
        <v>2</v>
      </c>
      <c r="J107">
        <v>3</v>
      </c>
      <c r="K107">
        <v>2811</v>
      </c>
      <c r="L107">
        <f t="shared" si="23"/>
        <v>-4.6944199999999991</v>
      </c>
      <c r="M107">
        <f t="shared" si="12"/>
        <v>1.5951119999999999</v>
      </c>
      <c r="N107">
        <f t="shared" si="13"/>
        <v>2.7748999999999997</v>
      </c>
      <c r="O107">
        <f t="shared" si="14"/>
        <v>0.33149999999999991</v>
      </c>
      <c r="P107">
        <f t="shared" si="15"/>
        <v>0.99904426000000002</v>
      </c>
      <c r="Q107">
        <f t="shared" si="16"/>
        <v>0.85170000000000001</v>
      </c>
      <c r="R107">
        <f t="shared" si="17"/>
        <v>-0.39534000000000002</v>
      </c>
      <c r="S107">
        <f t="shared" si="18"/>
        <v>1.0636599999999998</v>
      </c>
      <c r="T107">
        <f t="shared" si="19"/>
        <v>3.1340000000000003</v>
      </c>
      <c r="U107">
        <f t="shared" si="20"/>
        <v>2.9558</v>
      </c>
      <c r="V107">
        <f t="shared" si="21"/>
        <v>1.9695</v>
      </c>
      <c r="W107">
        <f t="shared" si="22"/>
        <v>2.8717999999999995</v>
      </c>
      <c r="X107">
        <v>3</v>
      </c>
      <c r="Y107" t="s">
        <v>230</v>
      </c>
    </row>
    <row r="108" spans="1:25" x14ac:dyDescent="0.25">
      <c r="A108">
        <v>107</v>
      </c>
      <c r="B108" t="s">
        <v>192</v>
      </c>
      <c r="C108" t="s">
        <v>193</v>
      </c>
      <c r="D108">
        <v>1</v>
      </c>
      <c r="E108">
        <v>4</v>
      </c>
      <c r="F108">
        <v>2</v>
      </c>
      <c r="G108">
        <v>3</v>
      </c>
      <c r="H108">
        <v>4</v>
      </c>
      <c r="I108">
        <v>3</v>
      </c>
      <c r="J108">
        <v>6</v>
      </c>
      <c r="K108">
        <v>473</v>
      </c>
      <c r="L108">
        <f t="shared" si="23"/>
        <v>-2.6399200000000005</v>
      </c>
      <c r="M108">
        <f t="shared" si="12"/>
        <v>3.6474160000000002</v>
      </c>
      <c r="N108">
        <f t="shared" si="13"/>
        <v>6.5486000000000004</v>
      </c>
      <c r="O108">
        <f t="shared" si="14"/>
        <v>1.8071999999999999</v>
      </c>
      <c r="P108">
        <f t="shared" si="15"/>
        <v>2.0858391800000002</v>
      </c>
      <c r="Q108">
        <f t="shared" si="16"/>
        <v>1.9038000000000002</v>
      </c>
      <c r="R108">
        <f t="shared" si="17"/>
        <v>0.57827999999999991</v>
      </c>
      <c r="S108">
        <f t="shared" si="18"/>
        <v>2.03728</v>
      </c>
      <c r="T108">
        <f t="shared" si="19"/>
        <v>7.8796999999999997</v>
      </c>
      <c r="U108">
        <f t="shared" si="20"/>
        <v>7.5704000000000002</v>
      </c>
      <c r="V108">
        <f t="shared" si="21"/>
        <v>7.1074999999999999</v>
      </c>
      <c r="W108">
        <f t="shared" si="22"/>
        <v>6.9454000000000002</v>
      </c>
      <c r="X108">
        <v>6</v>
      </c>
      <c r="Y108" t="s">
        <v>230</v>
      </c>
    </row>
    <row r="109" spans="1:25" x14ac:dyDescent="0.25">
      <c r="A109">
        <v>108</v>
      </c>
      <c r="B109" t="s">
        <v>194</v>
      </c>
      <c r="C109" t="s">
        <v>10</v>
      </c>
      <c r="D109">
        <v>0</v>
      </c>
      <c r="E109">
        <v>2</v>
      </c>
      <c r="F109">
        <v>2</v>
      </c>
      <c r="G109">
        <v>2</v>
      </c>
      <c r="H109">
        <v>3</v>
      </c>
      <c r="I109">
        <v>2</v>
      </c>
      <c r="J109">
        <v>4</v>
      </c>
      <c r="K109">
        <v>611</v>
      </c>
      <c r="L109">
        <f t="shared" si="23"/>
        <v>-4.05619</v>
      </c>
      <c r="M109">
        <f t="shared" si="12"/>
        <v>2.1580120000000003</v>
      </c>
      <c r="N109">
        <f t="shared" si="13"/>
        <v>4.271399999999999</v>
      </c>
      <c r="O109">
        <f t="shared" si="14"/>
        <v>1.1459999999999999</v>
      </c>
      <c r="P109">
        <f t="shared" si="15"/>
        <v>1.4177922599999999</v>
      </c>
      <c r="Q109">
        <f t="shared" si="16"/>
        <v>1.3782000000000003</v>
      </c>
      <c r="R109">
        <f t="shared" si="17"/>
        <v>3.9559999999999831E-2</v>
      </c>
      <c r="S109">
        <f t="shared" si="18"/>
        <v>1.4985600000000001</v>
      </c>
      <c r="T109">
        <f t="shared" si="19"/>
        <v>4.9750000000000005</v>
      </c>
      <c r="U109">
        <f t="shared" si="20"/>
        <v>4.7487999999999992</v>
      </c>
      <c r="V109">
        <f t="shared" si="21"/>
        <v>4.2394999999999996</v>
      </c>
      <c r="W109">
        <f t="shared" si="22"/>
        <v>4.351799999999999</v>
      </c>
      <c r="X109">
        <v>4</v>
      </c>
      <c r="Y109" t="s">
        <v>230</v>
      </c>
    </row>
    <row r="110" spans="1:25" x14ac:dyDescent="0.25">
      <c r="A110">
        <v>109</v>
      </c>
      <c r="B110" t="s">
        <v>207</v>
      </c>
      <c r="C110" t="s">
        <v>195</v>
      </c>
      <c r="D110">
        <v>1</v>
      </c>
      <c r="E110">
        <v>4</v>
      </c>
      <c r="F110">
        <v>3</v>
      </c>
      <c r="G110">
        <v>4</v>
      </c>
      <c r="H110">
        <v>4</v>
      </c>
      <c r="I110">
        <v>4</v>
      </c>
      <c r="J110">
        <v>6</v>
      </c>
      <c r="K110">
        <v>1172</v>
      </c>
      <c r="L110">
        <f t="shared" si="23"/>
        <v>-2.2058400000000002</v>
      </c>
      <c r="M110">
        <f t="shared" si="12"/>
        <v>4.1318240000000008</v>
      </c>
      <c r="N110">
        <f t="shared" si="13"/>
        <v>7.0089999999999995</v>
      </c>
      <c r="O110">
        <f t="shared" si="14"/>
        <v>1.802</v>
      </c>
      <c r="P110">
        <f t="shared" si="15"/>
        <v>2.2236015200000003</v>
      </c>
      <c r="Q110">
        <f t="shared" si="16"/>
        <v>2.2851000000000004</v>
      </c>
      <c r="R110">
        <f t="shared" si="17"/>
        <v>0.93101999999999996</v>
      </c>
      <c r="S110">
        <f t="shared" si="18"/>
        <v>2.3900200000000003</v>
      </c>
      <c r="T110">
        <f t="shared" si="19"/>
        <v>8.5299999999999994</v>
      </c>
      <c r="U110">
        <f t="shared" si="20"/>
        <v>8.1815999999999995</v>
      </c>
      <c r="V110">
        <f t="shared" si="21"/>
        <v>7.645999999999999</v>
      </c>
      <c r="W110">
        <f t="shared" si="22"/>
        <v>7.7655999999999992</v>
      </c>
      <c r="X110">
        <v>6</v>
      </c>
      <c r="Y110" t="s">
        <v>230</v>
      </c>
    </row>
    <row r="111" spans="1:25" x14ac:dyDescent="0.25">
      <c r="A111">
        <v>110</v>
      </c>
      <c r="B111" t="s">
        <v>196</v>
      </c>
      <c r="C111" t="s">
        <v>197</v>
      </c>
      <c r="D111">
        <v>1</v>
      </c>
      <c r="E111">
        <v>3</v>
      </c>
      <c r="F111">
        <v>2</v>
      </c>
      <c r="G111">
        <v>3</v>
      </c>
      <c r="H111">
        <v>3</v>
      </c>
      <c r="I111">
        <v>3</v>
      </c>
      <c r="J111">
        <v>6</v>
      </c>
      <c r="K111">
        <v>120</v>
      </c>
      <c r="L111">
        <f t="shared" si="23"/>
        <v>-3.0739100000000001</v>
      </c>
      <c r="M111">
        <f t="shared" si="12"/>
        <v>3.1049399999999996</v>
      </c>
      <c r="N111">
        <f t="shared" si="13"/>
        <v>5.5627000000000004</v>
      </c>
      <c r="O111">
        <f t="shared" si="14"/>
        <v>1.5032999999999999</v>
      </c>
      <c r="P111">
        <f t="shared" si="15"/>
        <v>1.6679591999999999</v>
      </c>
      <c r="Q111">
        <f t="shared" si="16"/>
        <v>1.7583</v>
      </c>
      <c r="R111">
        <f t="shared" si="17"/>
        <v>0.34020000000000006</v>
      </c>
      <c r="S111">
        <f t="shared" si="18"/>
        <v>1.7992000000000001</v>
      </c>
      <c r="T111">
        <f t="shared" si="19"/>
        <v>6.5492999999999997</v>
      </c>
      <c r="U111">
        <f t="shared" si="20"/>
        <v>6.2880000000000003</v>
      </c>
      <c r="V111">
        <f t="shared" si="21"/>
        <v>6.1140000000000008</v>
      </c>
      <c r="W111">
        <f t="shared" si="22"/>
        <v>5.9759999999999991</v>
      </c>
      <c r="X111">
        <v>6</v>
      </c>
      <c r="Y111" t="s">
        <v>230</v>
      </c>
    </row>
    <row r="112" spans="1:25" x14ac:dyDescent="0.25">
      <c r="A112">
        <v>111</v>
      </c>
      <c r="B112" t="s">
        <v>198</v>
      </c>
      <c r="C112" t="s">
        <v>199</v>
      </c>
      <c r="D112">
        <v>1</v>
      </c>
      <c r="E112">
        <v>3</v>
      </c>
      <c r="F112">
        <v>3</v>
      </c>
      <c r="G112">
        <v>3</v>
      </c>
      <c r="H112">
        <v>3</v>
      </c>
      <c r="I112">
        <v>3</v>
      </c>
      <c r="J112">
        <v>5</v>
      </c>
      <c r="K112">
        <v>388</v>
      </c>
      <c r="L112">
        <f t="shared" si="23"/>
        <v>-3.0953500000000003</v>
      </c>
      <c r="M112">
        <f t="shared" si="12"/>
        <v>3.1027959999999997</v>
      </c>
      <c r="N112">
        <f t="shared" si="13"/>
        <v>5.5091000000000001</v>
      </c>
      <c r="O112">
        <f t="shared" si="14"/>
        <v>1.4497</v>
      </c>
      <c r="P112">
        <f t="shared" si="15"/>
        <v>1.6678680799999999</v>
      </c>
      <c r="Q112">
        <f t="shared" si="16"/>
        <v>1.8572</v>
      </c>
      <c r="R112">
        <f t="shared" si="17"/>
        <v>0.42418000000000011</v>
      </c>
      <c r="S112">
        <f t="shared" si="18"/>
        <v>1.8831800000000001</v>
      </c>
      <c r="T112">
        <f t="shared" si="19"/>
        <v>6.4956999999999994</v>
      </c>
      <c r="U112">
        <f t="shared" si="20"/>
        <v>6.2343999999999999</v>
      </c>
      <c r="V112">
        <f t="shared" si="21"/>
        <v>5.98</v>
      </c>
      <c r="W112">
        <f t="shared" si="22"/>
        <v>5.9223999999999988</v>
      </c>
      <c r="X112">
        <v>5</v>
      </c>
      <c r="Y112" t="s">
        <v>231</v>
      </c>
    </row>
    <row r="113" spans="1:25" x14ac:dyDescent="0.25">
      <c r="A113">
        <v>112</v>
      </c>
      <c r="B113" t="s">
        <v>200</v>
      </c>
      <c r="C113" t="s">
        <v>201</v>
      </c>
      <c r="D113">
        <v>1</v>
      </c>
      <c r="E113">
        <v>3</v>
      </c>
      <c r="F113">
        <v>2</v>
      </c>
      <c r="G113">
        <v>3</v>
      </c>
      <c r="H113">
        <v>3</v>
      </c>
      <c r="I113">
        <v>3</v>
      </c>
      <c r="J113">
        <v>4</v>
      </c>
      <c r="K113">
        <v>744</v>
      </c>
      <c r="L113">
        <f t="shared" si="23"/>
        <v>-3.1238300000000003</v>
      </c>
      <c r="M113">
        <f t="shared" si="12"/>
        <v>3.0999479999999995</v>
      </c>
      <c r="N113">
        <f t="shared" si="13"/>
        <v>5.4379000000000008</v>
      </c>
      <c r="O113">
        <f t="shared" si="14"/>
        <v>1.3784999999999998</v>
      </c>
      <c r="P113">
        <f t="shared" si="15"/>
        <v>1.6677470399999998</v>
      </c>
      <c r="Q113">
        <f t="shared" si="16"/>
        <v>1.6959</v>
      </c>
      <c r="R113">
        <f t="shared" si="17"/>
        <v>0.31524000000000008</v>
      </c>
      <c r="S113">
        <f t="shared" si="18"/>
        <v>1.77424</v>
      </c>
      <c r="T113">
        <f t="shared" si="19"/>
        <v>6.4245000000000001</v>
      </c>
      <c r="U113">
        <f t="shared" si="20"/>
        <v>6.1632000000000007</v>
      </c>
      <c r="V113">
        <f t="shared" si="21"/>
        <v>5.8020000000000005</v>
      </c>
      <c r="W113">
        <f t="shared" si="22"/>
        <v>5.8511999999999995</v>
      </c>
      <c r="X113">
        <v>4</v>
      </c>
      <c r="Y113" t="s">
        <v>231</v>
      </c>
    </row>
    <row r="114" spans="1:25" x14ac:dyDescent="0.25">
      <c r="A114">
        <v>113</v>
      </c>
      <c r="B114" t="s">
        <v>44</v>
      </c>
      <c r="C114" t="s">
        <v>45</v>
      </c>
      <c r="D114">
        <v>1</v>
      </c>
      <c r="E114">
        <v>4</v>
      </c>
      <c r="F114">
        <v>4</v>
      </c>
      <c r="G114">
        <v>4</v>
      </c>
      <c r="H114">
        <v>4</v>
      </c>
      <c r="I114">
        <v>4</v>
      </c>
      <c r="J114">
        <v>6</v>
      </c>
      <c r="K114">
        <v>1378</v>
      </c>
      <c r="L114">
        <f t="shared" si="23"/>
        <v>-2.2223200000000003</v>
      </c>
      <c r="M114">
        <f t="shared" si="12"/>
        <v>4.1301760000000005</v>
      </c>
      <c r="N114">
        <f t="shared" si="13"/>
        <v>6.9677999999999995</v>
      </c>
      <c r="O114">
        <f t="shared" si="14"/>
        <v>1.7607999999999999</v>
      </c>
      <c r="P114">
        <f t="shared" si="15"/>
        <v>2.2235314800000001</v>
      </c>
      <c r="Q114">
        <f t="shared" si="16"/>
        <v>2.3902000000000005</v>
      </c>
      <c r="R114">
        <f t="shared" si="17"/>
        <v>1.0174799999999999</v>
      </c>
      <c r="S114">
        <f t="shared" si="18"/>
        <v>2.47648</v>
      </c>
      <c r="T114">
        <f t="shared" si="19"/>
        <v>8.4887999999999995</v>
      </c>
      <c r="U114">
        <f t="shared" si="20"/>
        <v>8.1403999999999996</v>
      </c>
      <c r="V114">
        <f t="shared" si="21"/>
        <v>7.5429999999999993</v>
      </c>
      <c r="W114">
        <f t="shared" si="22"/>
        <v>7.7243999999999993</v>
      </c>
      <c r="X114">
        <v>6</v>
      </c>
      <c r="Y114" t="s">
        <v>230</v>
      </c>
    </row>
    <row r="115" spans="1:25" x14ac:dyDescent="0.25">
      <c r="A115">
        <v>114</v>
      </c>
      <c r="B115" t="s">
        <v>42</v>
      </c>
      <c r="C115" t="s">
        <v>43</v>
      </c>
      <c r="D115">
        <v>0</v>
      </c>
      <c r="E115">
        <v>3</v>
      </c>
      <c r="F115">
        <v>2</v>
      </c>
      <c r="G115">
        <v>2</v>
      </c>
      <c r="H115">
        <v>3</v>
      </c>
      <c r="I115">
        <v>3</v>
      </c>
      <c r="J115">
        <v>4</v>
      </c>
      <c r="K115">
        <v>1255</v>
      </c>
      <c r="L115">
        <f t="shared" si="23"/>
        <v>-3.6547100000000001</v>
      </c>
      <c r="M115">
        <f t="shared" si="12"/>
        <v>2.6058599999999998</v>
      </c>
      <c r="N115">
        <f t="shared" si="13"/>
        <v>4.7354999999999992</v>
      </c>
      <c r="O115">
        <f t="shared" si="14"/>
        <v>1.1417000000000002</v>
      </c>
      <c r="P115">
        <f t="shared" si="15"/>
        <v>1.5295733</v>
      </c>
      <c r="Q115">
        <f t="shared" si="16"/>
        <v>1.7213000000000001</v>
      </c>
      <c r="R115">
        <f t="shared" si="17"/>
        <v>0.33579999999999999</v>
      </c>
      <c r="S115">
        <f t="shared" si="18"/>
        <v>1.7948000000000002</v>
      </c>
      <c r="T115">
        <f t="shared" si="19"/>
        <v>5.5322000000000005</v>
      </c>
      <c r="U115">
        <f t="shared" si="20"/>
        <v>5.31</v>
      </c>
      <c r="V115">
        <f t="shared" si="21"/>
        <v>4.6584999999999992</v>
      </c>
      <c r="W115">
        <f t="shared" si="22"/>
        <v>4.7889999999999997</v>
      </c>
      <c r="X115">
        <v>4</v>
      </c>
      <c r="Y115" t="s">
        <v>230</v>
      </c>
    </row>
    <row r="116" spans="1:25" x14ac:dyDescent="0.25">
      <c r="A116">
        <v>115</v>
      </c>
      <c r="B116" t="s">
        <v>202</v>
      </c>
      <c r="C116" t="s">
        <v>14</v>
      </c>
      <c r="D116">
        <v>0</v>
      </c>
      <c r="E116">
        <v>2</v>
      </c>
      <c r="F116">
        <v>2</v>
      </c>
      <c r="G116">
        <v>3</v>
      </c>
      <c r="H116">
        <v>3</v>
      </c>
      <c r="I116">
        <v>3</v>
      </c>
      <c r="J116">
        <v>4</v>
      </c>
      <c r="K116">
        <v>1088</v>
      </c>
      <c r="L116">
        <f t="shared" si="23"/>
        <v>-3.6043500000000006</v>
      </c>
      <c r="M116">
        <f t="shared" si="12"/>
        <v>2.644196</v>
      </c>
      <c r="N116">
        <f t="shared" si="13"/>
        <v>4.7762000000000002</v>
      </c>
      <c r="O116">
        <f t="shared" si="14"/>
        <v>1.1852</v>
      </c>
      <c r="P116">
        <f t="shared" si="15"/>
        <v>1.55563008</v>
      </c>
      <c r="Q116">
        <f t="shared" si="16"/>
        <v>1.6560000000000001</v>
      </c>
      <c r="R116">
        <f t="shared" si="17"/>
        <v>0.30647999999999997</v>
      </c>
      <c r="S116">
        <f t="shared" si="18"/>
        <v>1.7654800000000002</v>
      </c>
      <c r="T116">
        <f t="shared" si="19"/>
        <v>5.6696999999999997</v>
      </c>
      <c r="U116">
        <f t="shared" si="20"/>
        <v>5.4043999999999999</v>
      </c>
      <c r="V116">
        <f t="shared" si="21"/>
        <v>4.8889999999999993</v>
      </c>
      <c r="W116">
        <f t="shared" si="22"/>
        <v>5.2163999999999993</v>
      </c>
      <c r="X116">
        <v>4</v>
      </c>
      <c r="Y116" t="s">
        <v>231</v>
      </c>
    </row>
    <row r="117" spans="1:25" x14ac:dyDescent="0.25">
      <c r="A117">
        <v>116</v>
      </c>
      <c r="B117" t="s">
        <v>203</v>
      </c>
      <c r="C117" t="s">
        <v>45</v>
      </c>
      <c r="D117">
        <v>0</v>
      </c>
      <c r="E117">
        <v>1</v>
      </c>
      <c r="F117">
        <v>1</v>
      </c>
      <c r="G117">
        <v>3</v>
      </c>
      <c r="H117">
        <v>3</v>
      </c>
      <c r="I117">
        <v>3</v>
      </c>
      <c r="J117">
        <v>5</v>
      </c>
      <c r="K117">
        <v>155</v>
      </c>
      <c r="L117">
        <f t="shared" si="23"/>
        <v>-3.98271</v>
      </c>
      <c r="M117">
        <f t="shared" si="12"/>
        <v>2.1986599999999998</v>
      </c>
      <c r="N117">
        <f t="shared" si="13"/>
        <v>4.3699000000000003</v>
      </c>
      <c r="O117">
        <f t="shared" si="14"/>
        <v>1.2473000000000001</v>
      </c>
      <c r="P117">
        <f t="shared" si="15"/>
        <v>1.4439473</v>
      </c>
      <c r="Q117">
        <f t="shared" si="16"/>
        <v>1.6180999999999999</v>
      </c>
      <c r="R117">
        <f t="shared" si="17"/>
        <v>0.2541000000000001</v>
      </c>
      <c r="S117">
        <f t="shared" si="18"/>
        <v>1.7131000000000001</v>
      </c>
      <c r="T117">
        <f t="shared" si="19"/>
        <v>5.1703000000000001</v>
      </c>
      <c r="U117">
        <f t="shared" si="20"/>
        <v>4.9010000000000007</v>
      </c>
      <c r="V117">
        <f t="shared" si="21"/>
        <v>4.6145000000000005</v>
      </c>
      <c r="W117">
        <f t="shared" si="22"/>
        <v>4.8369999999999997</v>
      </c>
      <c r="X117">
        <v>5</v>
      </c>
      <c r="Y117" t="s">
        <v>230</v>
      </c>
    </row>
    <row r="118" spans="1:25" x14ac:dyDescent="0.25">
      <c r="A118">
        <v>117</v>
      </c>
      <c r="B118" t="s">
        <v>204</v>
      </c>
      <c r="C118" t="s">
        <v>22</v>
      </c>
      <c r="D118">
        <v>0</v>
      </c>
      <c r="E118">
        <v>2</v>
      </c>
      <c r="F118">
        <v>1</v>
      </c>
      <c r="G118">
        <v>3</v>
      </c>
      <c r="H118">
        <v>4</v>
      </c>
      <c r="I118">
        <v>3</v>
      </c>
      <c r="J118">
        <v>5</v>
      </c>
      <c r="K118">
        <v>105</v>
      </c>
      <c r="L118">
        <f t="shared" si="23"/>
        <v>-3.5164800000000009</v>
      </c>
      <c r="M118">
        <f t="shared" si="12"/>
        <v>2.7443599999999995</v>
      </c>
      <c r="N118">
        <f t="shared" si="13"/>
        <v>5.4363999999999999</v>
      </c>
      <c r="O118">
        <f t="shared" si="14"/>
        <v>1.6318000000000001</v>
      </c>
      <c r="P118">
        <f t="shared" si="15"/>
        <v>1.8619643000000001</v>
      </c>
      <c r="Q118">
        <f t="shared" si="16"/>
        <v>1.8039000000000001</v>
      </c>
      <c r="R118">
        <f t="shared" si="17"/>
        <v>0.50829999999999997</v>
      </c>
      <c r="S118">
        <f t="shared" si="18"/>
        <v>1.9673</v>
      </c>
      <c r="T118">
        <f t="shared" si="19"/>
        <v>6.5812999999999997</v>
      </c>
      <c r="U118">
        <f t="shared" si="20"/>
        <v>6.2640000000000002</v>
      </c>
      <c r="V118">
        <f t="shared" si="21"/>
        <v>5.8094999999999999</v>
      </c>
      <c r="W118">
        <f t="shared" si="22"/>
        <v>5.8869999999999996</v>
      </c>
      <c r="X118">
        <v>5</v>
      </c>
      <c r="Y118" t="s">
        <v>231</v>
      </c>
    </row>
    <row r="119" spans="1:25" x14ac:dyDescent="0.25">
      <c r="A119">
        <v>118</v>
      </c>
      <c r="B119" t="s">
        <v>27</v>
      </c>
      <c r="C119" t="s">
        <v>28</v>
      </c>
      <c r="D119">
        <v>1</v>
      </c>
      <c r="E119">
        <v>4</v>
      </c>
      <c r="F119">
        <v>3</v>
      </c>
      <c r="G119">
        <v>3</v>
      </c>
      <c r="H119">
        <v>3</v>
      </c>
      <c r="I119">
        <v>4</v>
      </c>
      <c r="J119">
        <v>6</v>
      </c>
      <c r="K119">
        <v>1616</v>
      </c>
      <c r="L119">
        <f t="shared" si="23"/>
        <v>-2.7405900000000001</v>
      </c>
      <c r="M119">
        <f t="shared" si="12"/>
        <v>3.5459719999999999</v>
      </c>
      <c r="N119">
        <f t="shared" si="13"/>
        <v>5.8564000000000007</v>
      </c>
      <c r="O119">
        <f t="shared" si="14"/>
        <v>1.3285999999999998</v>
      </c>
      <c r="P119">
        <f t="shared" si="15"/>
        <v>1.7794505600000001</v>
      </c>
      <c r="Q119">
        <f t="shared" si="16"/>
        <v>2.1419000000000001</v>
      </c>
      <c r="R119">
        <f t="shared" si="17"/>
        <v>0.6970599999999999</v>
      </c>
      <c r="S119">
        <f t="shared" si="18"/>
        <v>2.1560600000000001</v>
      </c>
      <c r="T119">
        <f t="shared" si="19"/>
        <v>6.9360999999999997</v>
      </c>
      <c r="U119">
        <f t="shared" si="20"/>
        <v>6.6787999999999998</v>
      </c>
      <c r="V119">
        <f t="shared" si="21"/>
        <v>6.1070000000000002</v>
      </c>
      <c r="W119">
        <f t="shared" si="22"/>
        <v>6.2427999999999999</v>
      </c>
      <c r="X119">
        <v>6</v>
      </c>
      <c r="Y119" t="s">
        <v>230</v>
      </c>
    </row>
    <row r="120" spans="1:25" x14ac:dyDescent="0.25">
      <c r="A120">
        <v>119</v>
      </c>
      <c r="B120" t="s">
        <v>206</v>
      </c>
      <c r="C120" t="s">
        <v>145</v>
      </c>
      <c r="D120">
        <v>1</v>
      </c>
      <c r="E120">
        <v>3</v>
      </c>
      <c r="F120">
        <v>1</v>
      </c>
      <c r="G120">
        <v>3</v>
      </c>
      <c r="H120">
        <v>3</v>
      </c>
      <c r="I120">
        <v>3</v>
      </c>
      <c r="J120">
        <v>5</v>
      </c>
      <c r="K120">
        <v>119</v>
      </c>
      <c r="L120">
        <f t="shared" si="23"/>
        <v>-3.0738300000000005</v>
      </c>
      <c r="M120">
        <f t="shared" si="12"/>
        <v>3.1049479999999998</v>
      </c>
      <c r="N120">
        <f t="shared" si="13"/>
        <v>5.5629000000000008</v>
      </c>
      <c r="O120">
        <f t="shared" si="14"/>
        <v>1.5034999999999998</v>
      </c>
      <c r="P120">
        <f t="shared" si="15"/>
        <v>1.66795954</v>
      </c>
      <c r="Q120">
        <f t="shared" si="16"/>
        <v>1.6327</v>
      </c>
      <c r="R120">
        <f t="shared" si="17"/>
        <v>0.24554000000000009</v>
      </c>
      <c r="S120">
        <f t="shared" si="18"/>
        <v>1.7045399999999999</v>
      </c>
      <c r="T120">
        <f t="shared" si="19"/>
        <v>6.5495000000000001</v>
      </c>
      <c r="U120">
        <f t="shared" si="20"/>
        <v>6.2882000000000007</v>
      </c>
      <c r="V120">
        <f t="shared" si="21"/>
        <v>6.1145000000000005</v>
      </c>
      <c r="W120">
        <f t="shared" si="22"/>
        <v>5.9761999999999995</v>
      </c>
      <c r="X120">
        <v>5</v>
      </c>
      <c r="Y120" t="s">
        <v>231</v>
      </c>
    </row>
    <row r="121" spans="1:25" x14ac:dyDescent="0.25">
      <c r="A121">
        <v>120</v>
      </c>
      <c r="B121" t="s">
        <v>46</v>
      </c>
      <c r="C121" t="s">
        <v>38</v>
      </c>
      <c r="D121">
        <v>1</v>
      </c>
      <c r="E121">
        <v>2</v>
      </c>
      <c r="F121">
        <v>2</v>
      </c>
      <c r="G121">
        <v>2</v>
      </c>
      <c r="H121">
        <v>2</v>
      </c>
      <c r="I121">
        <v>2</v>
      </c>
      <c r="J121">
        <v>3</v>
      </c>
      <c r="K121">
        <v>3411</v>
      </c>
      <c r="L121">
        <f t="shared" si="23"/>
        <v>-4.2894199999999998</v>
      </c>
      <c r="M121">
        <f t="shared" si="12"/>
        <v>2.0433120000000002</v>
      </c>
      <c r="N121">
        <f t="shared" si="13"/>
        <v>3.2477999999999998</v>
      </c>
      <c r="O121">
        <f t="shared" si="14"/>
        <v>0.33599999999999997</v>
      </c>
      <c r="P121">
        <f t="shared" si="15"/>
        <v>1.11084026</v>
      </c>
      <c r="Q121">
        <f t="shared" si="16"/>
        <v>0.92290000000000028</v>
      </c>
      <c r="R121">
        <f t="shared" si="17"/>
        <v>-0.32964000000000016</v>
      </c>
      <c r="S121">
        <f t="shared" si="18"/>
        <v>1.1293600000000001</v>
      </c>
      <c r="T121">
        <f t="shared" si="19"/>
        <v>3.7</v>
      </c>
      <c r="U121">
        <f t="shared" si="20"/>
        <v>3.5258000000000003</v>
      </c>
      <c r="V121">
        <f t="shared" si="21"/>
        <v>2.4104999999999999</v>
      </c>
      <c r="W121">
        <f t="shared" si="22"/>
        <v>3.3177999999999996</v>
      </c>
      <c r="X121">
        <v>3</v>
      </c>
      <c r="Y121" t="s">
        <v>230</v>
      </c>
    </row>
    <row r="122" spans="1:25" x14ac:dyDescent="0.25">
      <c r="A122">
        <v>121</v>
      </c>
      <c r="B122" t="s">
        <v>51</v>
      </c>
      <c r="C122" t="s">
        <v>38</v>
      </c>
      <c r="D122">
        <v>1</v>
      </c>
      <c r="E122">
        <v>2</v>
      </c>
      <c r="F122">
        <v>1</v>
      </c>
      <c r="G122">
        <v>3</v>
      </c>
      <c r="H122">
        <v>3</v>
      </c>
      <c r="I122">
        <v>2</v>
      </c>
      <c r="J122">
        <v>3</v>
      </c>
      <c r="K122">
        <v>1350</v>
      </c>
      <c r="L122">
        <f t="shared" si="23"/>
        <v>-3.6253100000000007</v>
      </c>
      <c r="M122">
        <f t="shared" si="12"/>
        <v>2.6420999999999997</v>
      </c>
      <c r="N122">
        <f t="shared" si="13"/>
        <v>4.7238000000000007</v>
      </c>
      <c r="O122">
        <f t="shared" si="14"/>
        <v>1.1328</v>
      </c>
      <c r="P122">
        <f t="shared" si="15"/>
        <v>1.5555410000000001</v>
      </c>
      <c r="Q122">
        <f t="shared" si="16"/>
        <v>1.1021000000000001</v>
      </c>
      <c r="R122">
        <f t="shared" si="17"/>
        <v>-0.12570000000000009</v>
      </c>
      <c r="S122">
        <f t="shared" si="18"/>
        <v>1.3332999999999999</v>
      </c>
      <c r="T122">
        <f t="shared" si="19"/>
        <v>5.6173000000000002</v>
      </c>
      <c r="U122">
        <f t="shared" si="20"/>
        <v>5.3520000000000003</v>
      </c>
      <c r="V122">
        <f t="shared" si="21"/>
        <v>4.758</v>
      </c>
      <c r="W122">
        <f t="shared" si="22"/>
        <v>5.1639999999999997</v>
      </c>
      <c r="X122">
        <v>3</v>
      </c>
      <c r="Y122" t="s">
        <v>231</v>
      </c>
    </row>
    <row r="123" spans="1:25" x14ac:dyDescent="0.25">
      <c r="A123">
        <v>122</v>
      </c>
      <c r="B123" t="s">
        <v>146</v>
      </c>
      <c r="C123" t="s">
        <v>147</v>
      </c>
      <c r="D123">
        <v>1</v>
      </c>
      <c r="E123">
        <v>3</v>
      </c>
      <c r="F123">
        <v>2</v>
      </c>
      <c r="G123">
        <v>3</v>
      </c>
      <c r="H123">
        <v>3</v>
      </c>
      <c r="I123">
        <v>3</v>
      </c>
      <c r="J123">
        <v>5</v>
      </c>
      <c r="K123">
        <v>522</v>
      </c>
      <c r="L123">
        <f t="shared" si="23"/>
        <v>-3.1060700000000003</v>
      </c>
      <c r="M123">
        <f t="shared" si="12"/>
        <v>3.1017239999999995</v>
      </c>
      <c r="N123">
        <f t="shared" si="13"/>
        <v>5.4823000000000004</v>
      </c>
      <c r="O123">
        <f t="shared" si="14"/>
        <v>1.4228999999999998</v>
      </c>
      <c r="P123">
        <f t="shared" si="15"/>
        <v>1.6678225199999999</v>
      </c>
      <c r="Q123">
        <f t="shared" si="16"/>
        <v>1.7181</v>
      </c>
      <c r="R123">
        <f t="shared" si="17"/>
        <v>0.32412000000000007</v>
      </c>
      <c r="S123">
        <f t="shared" si="18"/>
        <v>1.78312</v>
      </c>
      <c r="T123">
        <f t="shared" si="19"/>
        <v>6.4688999999999997</v>
      </c>
      <c r="U123">
        <f t="shared" si="20"/>
        <v>6.2076000000000002</v>
      </c>
      <c r="V123">
        <f t="shared" si="21"/>
        <v>5.9130000000000003</v>
      </c>
      <c r="W123">
        <f t="shared" si="22"/>
        <v>5.8955999999999991</v>
      </c>
      <c r="X123">
        <v>5</v>
      </c>
      <c r="Y123" t="s">
        <v>231</v>
      </c>
    </row>
    <row r="124" spans="1:25" x14ac:dyDescent="0.25">
      <c r="A124">
        <v>123</v>
      </c>
      <c r="B124" t="s">
        <v>148</v>
      </c>
      <c r="C124" t="s">
        <v>38</v>
      </c>
      <c r="D124">
        <v>0</v>
      </c>
      <c r="E124">
        <v>3</v>
      </c>
      <c r="F124">
        <v>4</v>
      </c>
      <c r="G124">
        <v>4</v>
      </c>
      <c r="H124">
        <v>4</v>
      </c>
      <c r="I124">
        <v>4</v>
      </c>
      <c r="J124">
        <v>7</v>
      </c>
      <c r="K124">
        <v>320</v>
      </c>
      <c r="L124">
        <f t="shared" si="23"/>
        <v>-2.5906800000000003</v>
      </c>
      <c r="M124">
        <f t="shared" si="12"/>
        <v>3.6856400000000002</v>
      </c>
      <c r="N124">
        <f t="shared" si="13"/>
        <v>6.5864999999999991</v>
      </c>
      <c r="O124">
        <f t="shared" si="14"/>
        <v>1.8478999999999999</v>
      </c>
      <c r="P124">
        <f t="shared" si="15"/>
        <v>2.1118912000000001</v>
      </c>
      <c r="Q124">
        <f t="shared" si="16"/>
        <v>2.4904999999999999</v>
      </c>
      <c r="R124">
        <f t="shared" si="17"/>
        <v>1.0648000000000002</v>
      </c>
      <c r="S124">
        <f t="shared" si="18"/>
        <v>2.5238</v>
      </c>
      <c r="T124">
        <f t="shared" si="19"/>
        <v>8.0144000000000002</v>
      </c>
      <c r="U124">
        <f t="shared" si="20"/>
        <v>7.6619999999999999</v>
      </c>
      <c r="V124">
        <f t="shared" si="21"/>
        <v>7.3310000000000004</v>
      </c>
      <c r="W124">
        <f t="shared" si="22"/>
        <v>7.37</v>
      </c>
      <c r="X124">
        <v>7</v>
      </c>
      <c r="Y124" t="s">
        <v>230</v>
      </c>
    </row>
    <row r="125" spans="1:25" x14ac:dyDescent="0.25">
      <c r="A125">
        <v>124</v>
      </c>
      <c r="B125" t="s">
        <v>29</v>
      </c>
      <c r="C125" t="s">
        <v>14</v>
      </c>
      <c r="D125">
        <v>0</v>
      </c>
      <c r="E125">
        <v>3</v>
      </c>
      <c r="F125">
        <v>3</v>
      </c>
      <c r="G125">
        <v>3</v>
      </c>
      <c r="H125">
        <v>3</v>
      </c>
      <c r="I125">
        <v>3</v>
      </c>
      <c r="J125">
        <v>5</v>
      </c>
      <c r="K125">
        <v>2219</v>
      </c>
      <c r="L125">
        <f t="shared" si="23"/>
        <v>-3.2418300000000002</v>
      </c>
      <c r="M125">
        <f t="shared" si="12"/>
        <v>3.0881479999999994</v>
      </c>
      <c r="N125">
        <f t="shared" si="13"/>
        <v>5.1429</v>
      </c>
      <c r="O125">
        <f t="shared" si="14"/>
        <v>1.0834999999999999</v>
      </c>
      <c r="P125">
        <f t="shared" si="15"/>
        <v>1.6672455399999999</v>
      </c>
      <c r="Q125">
        <f t="shared" si="16"/>
        <v>1.6740999999999999</v>
      </c>
      <c r="R125">
        <f t="shared" si="17"/>
        <v>0.35094000000000009</v>
      </c>
      <c r="S125">
        <f t="shared" si="18"/>
        <v>1.8099400000000001</v>
      </c>
      <c r="T125">
        <f t="shared" si="19"/>
        <v>6.1294999999999993</v>
      </c>
      <c r="U125">
        <f t="shared" si="20"/>
        <v>5.8681999999999999</v>
      </c>
      <c r="V125">
        <f t="shared" si="21"/>
        <v>5.0645000000000007</v>
      </c>
      <c r="W125">
        <f t="shared" si="22"/>
        <v>5.5561999999999987</v>
      </c>
      <c r="X125">
        <v>5</v>
      </c>
      <c r="Y125" t="s">
        <v>231</v>
      </c>
    </row>
    <row r="126" spans="1:25" x14ac:dyDescent="0.25">
      <c r="A126">
        <v>125</v>
      </c>
      <c r="B126" t="s">
        <v>149</v>
      </c>
      <c r="C126" t="s">
        <v>24</v>
      </c>
      <c r="D126">
        <v>0</v>
      </c>
      <c r="E126">
        <v>3</v>
      </c>
      <c r="F126">
        <v>3</v>
      </c>
      <c r="G126">
        <v>3</v>
      </c>
      <c r="H126">
        <v>3</v>
      </c>
      <c r="I126">
        <v>3</v>
      </c>
      <c r="J126">
        <v>6</v>
      </c>
      <c r="K126">
        <v>827</v>
      </c>
      <c r="L126">
        <f t="shared" si="23"/>
        <v>-3.1304700000000003</v>
      </c>
      <c r="M126">
        <f t="shared" si="12"/>
        <v>3.0992839999999995</v>
      </c>
      <c r="N126">
        <f t="shared" si="13"/>
        <v>5.4213000000000005</v>
      </c>
      <c r="O126">
        <f t="shared" si="14"/>
        <v>1.3618999999999999</v>
      </c>
      <c r="P126">
        <f t="shared" si="15"/>
        <v>1.6677188199999999</v>
      </c>
      <c r="Q126">
        <f t="shared" si="16"/>
        <v>1.8132999999999999</v>
      </c>
      <c r="R126">
        <f t="shared" si="17"/>
        <v>0.40662000000000009</v>
      </c>
      <c r="S126">
        <f t="shared" si="18"/>
        <v>1.8656200000000001</v>
      </c>
      <c r="T126">
        <f t="shared" si="19"/>
        <v>6.4078999999999997</v>
      </c>
      <c r="U126">
        <f t="shared" si="20"/>
        <v>6.1466000000000003</v>
      </c>
      <c r="V126">
        <f t="shared" si="21"/>
        <v>5.7605000000000004</v>
      </c>
      <c r="W126">
        <f t="shared" si="22"/>
        <v>5.8345999999999991</v>
      </c>
      <c r="X126">
        <v>6</v>
      </c>
      <c r="Y126" t="s">
        <v>230</v>
      </c>
    </row>
    <row r="127" spans="1:25" x14ac:dyDescent="0.25">
      <c r="A127">
        <v>126</v>
      </c>
      <c r="B127" t="s">
        <v>150</v>
      </c>
      <c r="C127" t="s">
        <v>64</v>
      </c>
      <c r="D127">
        <v>0</v>
      </c>
      <c r="E127">
        <v>2</v>
      </c>
      <c r="F127">
        <v>1</v>
      </c>
      <c r="G127">
        <v>2</v>
      </c>
      <c r="H127">
        <v>3</v>
      </c>
      <c r="I127">
        <v>2</v>
      </c>
      <c r="J127">
        <v>4</v>
      </c>
      <c r="K127">
        <v>529</v>
      </c>
      <c r="L127">
        <f t="shared" si="23"/>
        <v>-4.0496300000000005</v>
      </c>
      <c r="M127">
        <f t="shared" si="12"/>
        <v>2.158668</v>
      </c>
      <c r="N127">
        <f t="shared" si="13"/>
        <v>4.2877999999999989</v>
      </c>
      <c r="O127">
        <f t="shared" si="14"/>
        <v>1.1623999999999999</v>
      </c>
      <c r="P127">
        <f t="shared" si="15"/>
        <v>1.4178201399999999</v>
      </c>
      <c r="Q127">
        <f t="shared" si="16"/>
        <v>1.2607000000000002</v>
      </c>
      <c r="R127">
        <f t="shared" si="17"/>
        <v>-5.186000000000017E-2</v>
      </c>
      <c r="S127">
        <f t="shared" si="18"/>
        <v>1.4071400000000001</v>
      </c>
      <c r="T127">
        <f t="shared" si="19"/>
        <v>4.9914000000000005</v>
      </c>
      <c r="U127">
        <f t="shared" si="20"/>
        <v>4.7651999999999992</v>
      </c>
      <c r="V127">
        <f t="shared" si="21"/>
        <v>4.2805</v>
      </c>
      <c r="W127">
        <f t="shared" si="22"/>
        <v>4.368199999999999</v>
      </c>
      <c r="X127">
        <v>4</v>
      </c>
      <c r="Y127" t="s">
        <v>230</v>
      </c>
    </row>
    <row r="128" spans="1:25" x14ac:dyDescent="0.25">
      <c r="A128">
        <v>127</v>
      </c>
      <c r="B128" t="s">
        <v>151</v>
      </c>
      <c r="C128" t="s">
        <v>10</v>
      </c>
      <c r="D128">
        <v>0</v>
      </c>
      <c r="E128">
        <v>2</v>
      </c>
      <c r="F128">
        <v>2</v>
      </c>
      <c r="G128">
        <v>3</v>
      </c>
      <c r="H128">
        <v>3</v>
      </c>
      <c r="I128">
        <v>3</v>
      </c>
      <c r="J128">
        <v>5</v>
      </c>
      <c r="K128">
        <v>459</v>
      </c>
      <c r="L128">
        <f t="shared" si="23"/>
        <v>-3.5540300000000005</v>
      </c>
      <c r="M128">
        <f t="shared" si="12"/>
        <v>2.6492279999999999</v>
      </c>
      <c r="N128">
        <f t="shared" si="13"/>
        <v>4.9020000000000001</v>
      </c>
      <c r="O128">
        <f t="shared" si="14"/>
        <v>1.3109999999999999</v>
      </c>
      <c r="P128">
        <f t="shared" si="15"/>
        <v>1.5558439400000001</v>
      </c>
      <c r="Q128">
        <f t="shared" si="16"/>
        <v>1.7189000000000001</v>
      </c>
      <c r="R128">
        <f t="shared" si="17"/>
        <v>0.33163999999999999</v>
      </c>
      <c r="S128">
        <f t="shared" si="18"/>
        <v>1.7906400000000002</v>
      </c>
      <c r="T128">
        <f t="shared" si="19"/>
        <v>5.7954999999999997</v>
      </c>
      <c r="U128">
        <f t="shared" si="20"/>
        <v>5.5301999999999998</v>
      </c>
      <c r="V128">
        <f t="shared" si="21"/>
        <v>5.2035</v>
      </c>
      <c r="W128">
        <f t="shared" si="22"/>
        <v>5.3421999999999992</v>
      </c>
      <c r="X128">
        <v>5</v>
      </c>
      <c r="Y128" t="s">
        <v>231</v>
      </c>
    </row>
    <row r="129" spans="1:27" x14ac:dyDescent="0.25">
      <c r="A129">
        <v>128</v>
      </c>
      <c r="B129" t="s">
        <v>66</v>
      </c>
      <c r="C129" t="s">
        <v>67</v>
      </c>
      <c r="D129">
        <v>0</v>
      </c>
      <c r="E129">
        <v>2</v>
      </c>
      <c r="F129">
        <v>1</v>
      </c>
      <c r="G129">
        <v>2</v>
      </c>
      <c r="H129">
        <v>3</v>
      </c>
      <c r="I129">
        <v>3</v>
      </c>
      <c r="J129">
        <v>5</v>
      </c>
      <c r="K129">
        <v>479</v>
      </c>
      <c r="L129">
        <f t="shared" si="23"/>
        <v>-4.0456300000000001</v>
      </c>
      <c r="M129">
        <f t="shared" si="12"/>
        <v>2.159068</v>
      </c>
      <c r="N129">
        <f t="shared" si="13"/>
        <v>4.2977999999999996</v>
      </c>
      <c r="O129">
        <f t="shared" si="14"/>
        <v>1.1723999999999999</v>
      </c>
      <c r="P129">
        <f t="shared" si="15"/>
        <v>1.4178371399999998</v>
      </c>
      <c r="Q129">
        <f t="shared" si="16"/>
        <v>1.6677</v>
      </c>
      <c r="R129">
        <f t="shared" si="17"/>
        <v>0.27713999999999989</v>
      </c>
      <c r="S129">
        <f t="shared" si="18"/>
        <v>1.73614</v>
      </c>
      <c r="T129">
        <f t="shared" si="19"/>
        <v>5.0014000000000012</v>
      </c>
      <c r="U129">
        <f t="shared" si="20"/>
        <v>4.7751999999999999</v>
      </c>
      <c r="V129">
        <f t="shared" si="21"/>
        <v>4.3055000000000003</v>
      </c>
      <c r="W129">
        <f t="shared" si="22"/>
        <v>4.3781999999999996</v>
      </c>
      <c r="X129">
        <v>5</v>
      </c>
      <c r="Y129" t="s">
        <v>230</v>
      </c>
      <c r="Z129" t="s">
        <v>232</v>
      </c>
      <c r="AA129" t="s">
        <v>233</v>
      </c>
    </row>
  </sheetData>
  <sortState ref="A2:J130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2"/>
  <sheetViews>
    <sheetView tabSelected="1" workbookViewId="0">
      <selection activeCell="H19" sqref="H19"/>
    </sheetView>
  </sheetViews>
  <sheetFormatPr defaultRowHeight="15" x14ac:dyDescent="0.25"/>
  <cols>
    <col min="3" max="3" width="19" bestFit="1" customWidth="1"/>
    <col min="4" max="4" width="13.85546875" bestFit="1" customWidth="1"/>
    <col min="5" max="5" width="14.5703125" bestFit="1" customWidth="1"/>
    <col min="6" max="6" width="12.28515625" bestFit="1" customWidth="1"/>
    <col min="8" max="8" width="19" bestFit="1" customWidth="1"/>
    <col min="9" max="9" width="10.85546875" bestFit="1" customWidth="1"/>
    <col min="10" max="10" width="8.7109375" bestFit="1" customWidth="1"/>
    <col min="11" max="11" width="8.5703125" bestFit="1" customWidth="1"/>
  </cols>
  <sheetData>
    <row r="2" spans="3:11" x14ac:dyDescent="0.25">
      <c r="C2" s="3" t="s">
        <v>220</v>
      </c>
      <c r="D2" s="2" t="s">
        <v>222</v>
      </c>
      <c r="E2" s="2"/>
      <c r="F2" s="2"/>
      <c r="G2" s="2"/>
      <c r="H2" s="2"/>
      <c r="I2" s="2"/>
      <c r="J2" s="2"/>
    </row>
    <row r="3" spans="3:11" x14ac:dyDescent="0.25">
      <c r="C3" s="4"/>
      <c r="D3" s="1">
        <v>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</row>
    <row r="4" spans="3:11" x14ac:dyDescent="0.25">
      <c r="C4" t="s">
        <v>221</v>
      </c>
      <c r="D4">
        <v>-9.7999999999999997E-3</v>
      </c>
      <c r="E4">
        <v>-3.5499999999999997E-2</v>
      </c>
      <c r="F4">
        <v>-6.2E-2</v>
      </c>
      <c r="G4">
        <v>-7.0000000000000007E-2</v>
      </c>
      <c r="H4">
        <v>6.6000000000000003E-2</v>
      </c>
      <c r="I4">
        <v>4.1000000000000002E-2</v>
      </c>
      <c r="J4">
        <v>6.88E-2</v>
      </c>
    </row>
    <row r="5" spans="3:11" x14ac:dyDescent="0.25">
      <c r="C5" t="s">
        <v>5</v>
      </c>
      <c r="D5">
        <v>-1.06E-2</v>
      </c>
      <c r="E5">
        <v>-3.8600000000000002E-2</v>
      </c>
      <c r="F5">
        <v>-6.7000000000000004E-2</v>
      </c>
      <c r="G5">
        <v>-7.5999999999999998E-2</v>
      </c>
      <c r="H5">
        <v>7.1999999999999995E-2</v>
      </c>
      <c r="I5">
        <v>4.0000000000000001E-3</v>
      </c>
      <c r="J5">
        <v>7.4800000000000005E-2</v>
      </c>
    </row>
    <row r="6" spans="3:11" x14ac:dyDescent="0.25">
      <c r="C6" t="s">
        <v>6</v>
      </c>
      <c r="D6">
        <v>-9.4000000000000004E-3</v>
      </c>
      <c r="E6">
        <v>-3.4000000000000002E-2</v>
      </c>
      <c r="F6">
        <v>2.4E-2</v>
      </c>
      <c r="G6">
        <v>-6.7000000000000004E-2</v>
      </c>
      <c r="H6">
        <v>6.0000000000000001E-3</v>
      </c>
      <c r="I6">
        <v>0.04</v>
      </c>
      <c r="J6">
        <v>6.6000000000000003E-2</v>
      </c>
    </row>
    <row r="7" spans="3:11" x14ac:dyDescent="0.25">
      <c r="C7" t="s">
        <v>209</v>
      </c>
      <c r="F7">
        <v>2.4000000000000001E-5</v>
      </c>
      <c r="G7">
        <v>2.6999999999999999E-5</v>
      </c>
      <c r="H7">
        <v>-2.0000000000000002E-5</v>
      </c>
      <c r="I7">
        <v>-1.0000000000000001E-5</v>
      </c>
      <c r="J7">
        <v>-2.0000000000000002E-5</v>
      </c>
    </row>
    <row r="9" spans="3:11" x14ac:dyDescent="0.25">
      <c r="C9" s="5" t="s">
        <v>220</v>
      </c>
      <c r="D9" s="6" t="s">
        <v>226</v>
      </c>
      <c r="E9" s="6"/>
      <c r="F9" s="6"/>
      <c r="H9" s="5" t="s">
        <v>220</v>
      </c>
      <c r="I9" s="6" t="s">
        <v>227</v>
      </c>
      <c r="J9" s="6"/>
      <c r="K9" s="6"/>
    </row>
    <row r="10" spans="3:11" x14ac:dyDescent="0.25">
      <c r="C10" s="5"/>
      <c r="D10" t="s">
        <v>223</v>
      </c>
      <c r="E10" t="s">
        <v>224</v>
      </c>
      <c r="F10" t="s">
        <v>225</v>
      </c>
      <c r="H10" s="5"/>
      <c r="I10" t="s">
        <v>223</v>
      </c>
      <c r="J10" t="s">
        <v>224</v>
      </c>
      <c r="K10" t="s">
        <v>225</v>
      </c>
    </row>
    <row r="11" spans="3:11" x14ac:dyDescent="0.25">
      <c r="C11" t="s">
        <v>221</v>
      </c>
      <c r="D11">
        <v>-9.7999999999999997E-3</v>
      </c>
      <c r="E11">
        <v>9.1999999999999998E-2</v>
      </c>
      <c r="F11">
        <v>5.0000000000000001E-3</v>
      </c>
      <c r="H11" t="s">
        <v>221</v>
      </c>
      <c r="I11">
        <v>-3.5000000000000003E-2</v>
      </c>
      <c r="J11">
        <v>0.01</v>
      </c>
      <c r="K11">
        <v>5.0000000000000001E-3</v>
      </c>
    </row>
    <row r="12" spans="3:11" x14ac:dyDescent="0.25">
      <c r="C12" t="s">
        <v>5</v>
      </c>
      <c r="D12">
        <v>-1.06E-2</v>
      </c>
      <c r="E12">
        <v>0.11</v>
      </c>
      <c r="F12">
        <v>6.0000000000000001E-3</v>
      </c>
      <c r="H12" t="s">
        <v>5</v>
      </c>
      <c r="I12">
        <v>-3.7999999999999999E-2</v>
      </c>
      <c r="J12">
        <v>1.4999999999999999E-2</v>
      </c>
      <c r="K12">
        <v>6.0000000000000001E-3</v>
      </c>
    </row>
    <row r="13" spans="3:11" x14ac:dyDescent="0.25">
      <c r="C13" t="s">
        <v>6</v>
      </c>
      <c r="D13">
        <v>-9.4000000000000004E-3</v>
      </c>
      <c r="E13">
        <v>0.123</v>
      </c>
      <c r="F13">
        <v>6.0000000000000001E-3</v>
      </c>
      <c r="H13" t="s">
        <v>6</v>
      </c>
      <c r="I13">
        <v>-3.4000000000000002E-2</v>
      </c>
      <c r="J13">
        <v>2.5000000000000001E-2</v>
      </c>
      <c r="K13">
        <v>6.0000000000000001E-3</v>
      </c>
    </row>
    <row r="14" spans="3:11" x14ac:dyDescent="0.25">
      <c r="C14" t="s">
        <v>209</v>
      </c>
      <c r="E14">
        <v>0.155</v>
      </c>
      <c r="H14" t="s">
        <v>209</v>
      </c>
      <c r="I14">
        <v>1.0000000000000001E-5</v>
      </c>
      <c r="J14">
        <v>6.3E-2</v>
      </c>
    </row>
    <row r="17" spans="3:7" ht="15.75" x14ac:dyDescent="0.25">
      <c r="C17" s="8"/>
      <c r="D17" s="9" t="s">
        <v>222</v>
      </c>
      <c r="E17" s="9"/>
      <c r="F17" s="9"/>
      <c r="G17" s="7"/>
    </row>
    <row r="18" spans="3:7" ht="15.75" x14ac:dyDescent="0.25">
      <c r="C18" s="10" t="s">
        <v>220</v>
      </c>
      <c r="D18" s="11" t="s">
        <v>235</v>
      </c>
      <c r="E18" s="11" t="s">
        <v>236</v>
      </c>
      <c r="F18" s="11" t="s">
        <v>237</v>
      </c>
    </row>
    <row r="19" spans="3:7" ht="15.75" x14ac:dyDescent="0.25">
      <c r="C19" s="12" t="s">
        <v>221</v>
      </c>
      <c r="D19" s="12">
        <v>-0.09</v>
      </c>
      <c r="E19" s="12">
        <v>-2.5999999999999999E-3</v>
      </c>
      <c r="F19" s="12">
        <v>8.4099999999999994E-2</v>
      </c>
    </row>
    <row r="20" spans="3:7" ht="15.75" x14ac:dyDescent="0.25">
      <c r="C20" s="12" t="s">
        <v>5</v>
      </c>
      <c r="D20" s="12">
        <v>-0.154</v>
      </c>
      <c r="E20" s="12">
        <v>-4.4000000000000003E-3</v>
      </c>
      <c r="F20" s="12">
        <v>0.14269999999999999</v>
      </c>
    </row>
    <row r="21" spans="3:7" ht="15.75" x14ac:dyDescent="0.25">
      <c r="C21" s="12" t="s">
        <v>6</v>
      </c>
      <c r="D21" s="12">
        <v>-7.6100000000000001E-2</v>
      </c>
      <c r="E21" s="12">
        <v>-2.0999999999999999E-3</v>
      </c>
      <c r="F21" s="12">
        <v>7.0400000000000004E-2</v>
      </c>
    </row>
    <row r="22" spans="3:7" ht="15.75" x14ac:dyDescent="0.25">
      <c r="C22" s="12" t="s">
        <v>209</v>
      </c>
      <c r="D22" s="12">
        <v>4.18E-5</v>
      </c>
      <c r="E22" s="13">
        <v>6.6000000000000003E-6</v>
      </c>
      <c r="F22" s="12">
        <v>-3.0000000000000001E-5</v>
      </c>
    </row>
  </sheetData>
  <mergeCells count="7">
    <mergeCell ref="D17:F17"/>
    <mergeCell ref="D2:J2"/>
    <mergeCell ref="C2:C3"/>
    <mergeCell ref="C9:C10"/>
    <mergeCell ref="D9:F9"/>
    <mergeCell ref="H9:H10"/>
    <mergeCell ref="I9:K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Zaharias</dc:creator>
  <cp:lastModifiedBy>Bryan Zaharias</cp:lastModifiedBy>
  <dcterms:created xsi:type="dcterms:W3CDTF">2015-08-22T12:33:10Z</dcterms:created>
  <dcterms:modified xsi:type="dcterms:W3CDTF">2015-11-14T14:22:23Z</dcterms:modified>
</cp:coreProperties>
</file>